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eckin-my.sharepoint.com/personal/nicolas_scheckin_fr/Documents/POUPETTE CAKAOUETTE/COMMERCIAL/ECHECS/"/>
    </mc:Choice>
  </mc:AlternateContent>
  <xr:revisionPtr revIDLastSave="3" documentId="8_{BE17F332-E523-4181-997D-C2F5A870400E}" xr6:coauthVersionLast="47" xr6:coauthVersionMax="47" xr10:uidLastSave="{C8F2E45D-AAD4-4425-93EB-A8FECFA25ADE}"/>
  <bookViews>
    <workbookView xWindow="-27015" yWindow="1785" windowWidth="21600" windowHeight="11235" xr2:uid="{2466DFAF-B7B2-4872-B791-7071537F23B6}"/>
  </bookViews>
  <sheets>
    <sheet name="BC2024" sheetId="2" r:id="rId1"/>
  </sheets>
  <definedNames>
    <definedName name="_xlnm.Print_Area" localSheetId="0">'BC2024'!$A$1:$AR$123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5" i="2" l="1"/>
  <c r="AN45" i="2" s="1"/>
  <c r="AI44" i="2"/>
  <c r="AN44" i="2" s="1"/>
  <c r="AI43" i="2"/>
  <c r="AN43" i="2" s="1"/>
  <c r="AI29" i="2"/>
  <c r="AN29" i="2" s="1"/>
  <c r="AI28" i="2"/>
  <c r="AN28" i="2" s="1"/>
  <c r="AC24" i="2"/>
  <c r="AC23" i="2"/>
  <c r="AI23" i="2" s="1"/>
  <c r="AN23" i="2" s="1"/>
  <c r="AI22" i="2"/>
  <c r="AN22" i="2" s="1"/>
  <c r="AC34" i="2"/>
  <c r="AI34" i="2" s="1"/>
  <c r="AN34" i="2" s="1"/>
  <c r="AC33" i="2"/>
  <c r="AI33" i="2" s="1"/>
  <c r="AN33" i="2" s="1"/>
  <c r="AC36" i="2"/>
  <c r="AI36" i="2" s="1"/>
  <c r="AN36" i="2" s="1"/>
  <c r="AC35" i="2"/>
  <c r="AI35" i="2" s="1"/>
  <c r="AN35" i="2" s="1"/>
  <c r="AC32" i="2"/>
  <c r="AI32" i="2" s="1"/>
  <c r="AN32" i="2" s="1"/>
  <c r="AI91" i="2" l="1"/>
  <c r="AN91" i="2" s="1"/>
  <c r="AC54" i="2" l="1"/>
  <c r="AI54" i="2" s="1"/>
  <c r="AN54" i="2" s="1"/>
  <c r="AC53" i="2"/>
  <c r="AI53" i="2" s="1"/>
  <c r="AN53" i="2" s="1"/>
  <c r="AC52" i="2"/>
  <c r="AI52" i="2" s="1"/>
  <c r="AN52" i="2" s="1"/>
  <c r="AC51" i="2"/>
  <c r="AI51" i="2" s="1"/>
  <c r="AN51" i="2" s="1"/>
  <c r="AC50" i="2"/>
  <c r="AI50" i="2" s="1"/>
  <c r="AN50" i="2" s="1"/>
  <c r="AC49" i="2"/>
  <c r="AI49" i="2" s="1"/>
  <c r="AN49" i="2" s="1"/>
  <c r="AC47" i="2"/>
  <c r="AI47" i="2" s="1"/>
  <c r="AN47" i="2" s="1"/>
  <c r="AC41" i="2"/>
  <c r="AI41" i="2" s="1"/>
  <c r="AN41" i="2" s="1"/>
  <c r="AC40" i="2"/>
  <c r="AI40" i="2" s="1"/>
  <c r="AN40" i="2" s="1"/>
  <c r="AC39" i="2"/>
  <c r="AI39" i="2" s="1"/>
  <c r="AN39" i="2" s="1"/>
  <c r="AC37" i="2"/>
  <c r="AI37" i="2" s="1"/>
  <c r="AN37" i="2" s="1"/>
  <c r="AC31" i="2"/>
  <c r="AI31" i="2" s="1"/>
  <c r="AN31" i="2" s="1"/>
  <c r="AC27" i="2"/>
  <c r="AI27" i="2" s="1"/>
  <c r="AN27" i="2" s="1"/>
  <c r="AC26" i="2"/>
  <c r="AI26" i="2" s="1"/>
  <c r="AN26" i="2" s="1"/>
  <c r="AC19" i="2"/>
  <c r="AI19" i="2" s="1"/>
  <c r="AN19" i="2" s="1"/>
  <c r="AC18" i="2"/>
  <c r="AI18" i="2" s="1"/>
  <c r="AN18" i="2" s="1"/>
  <c r="AI103" i="2"/>
  <c r="AN103" i="2" s="1"/>
  <c r="AI101" i="2"/>
  <c r="AN101" i="2" s="1"/>
  <c r="AN100" i="2"/>
  <c r="AI98" i="2"/>
  <c r="AN98" i="2" s="1"/>
  <c r="AI97" i="2"/>
  <c r="AN97" i="2" s="1"/>
  <c r="AI96" i="2"/>
  <c r="AN96" i="2" s="1"/>
  <c r="AI95" i="2"/>
  <c r="AN95" i="2" s="1"/>
  <c r="AI94" i="2"/>
  <c r="AN94" i="2" s="1"/>
  <c r="AI89" i="2"/>
  <c r="AN89" i="2" s="1"/>
  <c r="AI87" i="2"/>
  <c r="AN87" i="2" s="1"/>
  <c r="AI86" i="2"/>
  <c r="AN86" i="2" s="1"/>
  <c r="AI85" i="2"/>
  <c r="AN85" i="2" s="1"/>
  <c r="AI84" i="2"/>
  <c r="AN84" i="2" s="1"/>
  <c r="AI83" i="2"/>
  <c r="AN83" i="2" s="1"/>
  <c r="AI82" i="2"/>
  <c r="AN82" i="2" s="1"/>
  <c r="AI81" i="2"/>
  <c r="AN81" i="2" s="1"/>
  <c r="AI80" i="2"/>
  <c r="AN80" i="2" s="1"/>
  <c r="AI79" i="2"/>
  <c r="AN79" i="2" s="1"/>
  <c r="AI78" i="2"/>
  <c r="AN78" i="2" s="1"/>
  <c r="AI77" i="2"/>
  <c r="AN77" i="2" s="1"/>
  <c r="AI75" i="2"/>
  <c r="AN75" i="2" s="1"/>
  <c r="AI74" i="2"/>
  <c r="AN74" i="2" s="1"/>
  <c r="AI73" i="2"/>
  <c r="AN73" i="2" s="1"/>
  <c r="AI71" i="2"/>
  <c r="AN71" i="2" s="1"/>
  <c r="AI70" i="2"/>
  <c r="AN70" i="2" s="1"/>
  <c r="AI69" i="2"/>
  <c r="AN69" i="2" s="1"/>
  <c r="AI68" i="2"/>
  <c r="AN68" i="2" s="1"/>
  <c r="AI67" i="2"/>
  <c r="AN67" i="2" s="1"/>
  <c r="AI66" i="2"/>
  <c r="AN66" i="2" s="1"/>
  <c r="AI65" i="2"/>
  <c r="AN65" i="2" s="1"/>
  <c r="AI63" i="2"/>
  <c r="AN63" i="2" s="1"/>
  <c r="AI61" i="2"/>
  <c r="AN61" i="2" s="1"/>
  <c r="AI60" i="2"/>
  <c r="AN60" i="2" s="1"/>
  <c r="AI58" i="2"/>
  <c r="AN58" i="2" s="1"/>
  <c r="AI57" i="2"/>
  <c r="AN57" i="2" s="1"/>
  <c r="AI56" i="2"/>
  <c r="AN56" i="2" s="1"/>
  <c r="AI55" i="2"/>
  <c r="AN55" i="2" s="1"/>
  <c r="AI48" i="2"/>
  <c r="AN48" i="2" s="1"/>
  <c r="AI24" i="2"/>
  <c r="AN24" i="2" s="1"/>
  <c r="AI21" i="2"/>
  <c r="AN21" i="2" s="1"/>
  <c r="K8" i="2"/>
  <c r="AN104" i="2" l="1"/>
  <c r="K106" i="2" l="1"/>
  <c r="K107" i="2" s="1"/>
  <c r="AN105" i="2"/>
</calcChain>
</file>

<file path=xl/sharedStrings.xml><?xml version="1.0" encoding="utf-8"?>
<sst xmlns="http://schemas.openxmlformats.org/spreadsheetml/2006/main" count="192" uniqueCount="127">
  <si>
    <t>5 rue du Maréchal Foch</t>
  </si>
  <si>
    <t>68700 CERNAY</t>
  </si>
  <si>
    <t>03.67.76.94.46</t>
  </si>
  <si>
    <t>Commentaires ou instructions spéciales :</t>
  </si>
  <si>
    <t>NOUS VOUS REMERCIONS DE VOTRE CONFIANCE.</t>
  </si>
  <si>
    <t>POUPETTE CAKAOUETTE SARL</t>
  </si>
  <si>
    <t>contact@poupette-cakaouette.fr</t>
  </si>
  <si>
    <t>DESIGNATION</t>
  </si>
  <si>
    <t>REMISE</t>
  </si>
  <si>
    <t>TOTAL TTC</t>
  </si>
  <si>
    <t>Conditions de paiement :</t>
  </si>
  <si>
    <t>Acompte de 20% à la commande :</t>
  </si>
  <si>
    <t>Solde à la livraison :</t>
  </si>
  <si>
    <t>Moyens de paiement :</t>
  </si>
  <si>
    <t>IBAN :</t>
  </si>
  <si>
    <t>BIC :</t>
  </si>
  <si>
    <t>Désignation :</t>
  </si>
  <si>
    <t>Virement bancaire sur le compte</t>
  </si>
  <si>
    <t>SARL POUPETTE CAKAOUETTE</t>
  </si>
  <si>
    <t>Poupette Cakaouette - SARL au capital social de 1 000,00 Euros - RCS Mulhouse 914 047 402 - TVA FR39914047402</t>
  </si>
  <si>
    <t>Pièces d'échecs électroniques DGT en plastique et plombées</t>
  </si>
  <si>
    <t>Prix Unitaire
TTC</t>
  </si>
  <si>
    <t>Echiquier électronique DGT e-Board - Plateau bluetooth en noyer - Fourni sans pièces</t>
  </si>
  <si>
    <t>Echiquier électronique DGT e-Board - Plateau bluetooth en palissandre - Fourni sans pièces</t>
  </si>
  <si>
    <t>Echiquier électronique DGT e-Board - Plateau USB en wenge - Fourni sans pièces</t>
  </si>
  <si>
    <t>Echiquier électronique DGT e-Board - Plateau USB en palissandre - Fourni sans pièces</t>
  </si>
  <si>
    <t>Pièces d'échecs électroniques DGT TIMELESS en bois pour plateaux d'échecs électroniques DGT</t>
  </si>
  <si>
    <t>Pièces d'échecs électroniques DGT TIMELESS plombées en bois pour plateaux d'échecs électroniques DGT</t>
  </si>
  <si>
    <t>Pièces d'échecs électroniques DGT - Pièces officielles FIDE plombées</t>
  </si>
  <si>
    <t>FR76 1470 7508 3533 2214 1994 949</t>
  </si>
  <si>
    <t xml:space="preserve">CCBPFRPPMTZ </t>
  </si>
  <si>
    <t>Pièces d'échecs électroniques DGT ROYAL en bois pour plateaux d'échecs électroniques DGT</t>
  </si>
  <si>
    <t>Pièces d'échecs électroniques DGT ROYAL plombées en bois pour plateaux d'échecs électroniques DGT</t>
  </si>
  <si>
    <t>Pièces d'échecs électroniques DGT CLASSIC en bois pour plateaux d'échecs électroniques DGT</t>
  </si>
  <si>
    <t>Pièces d'échecs électroniques DGT CLASSIC plombées en bois pour plateaux d'échecs électroniques DGT</t>
  </si>
  <si>
    <t>Pièces d'échecs électroniques DGT MODERN STAUNTON plombées en bois pour plateaux d'échecs électroniques DGT</t>
  </si>
  <si>
    <t>ECHIQUIERS CONNECTES POUR JOUER EN LIGNE</t>
  </si>
  <si>
    <t>PENDULES</t>
  </si>
  <si>
    <t>DGT Echo Talking Chess Clock</t>
  </si>
  <si>
    <t>DGT 1006 Backgammon Timer</t>
  </si>
  <si>
    <t>PIECES D'ECHECS POUR ECHIQUIERS ELECTRONIQUES</t>
  </si>
  <si>
    <t>DGT e-Board Storage Bag</t>
  </si>
  <si>
    <t>SACS DE TRANSPORT</t>
  </si>
  <si>
    <t>ECHIQUIERS ELECTRONIQUES (connectique incluse)</t>
  </si>
  <si>
    <t>ECHIQUIERS ELECTRONIQUES (connectique non incluse)</t>
  </si>
  <si>
    <t>Echiquier électronique DGT e-Board - Plateau USB en noyer - Fourni sans pièces</t>
  </si>
  <si>
    <t>DGT Tournament e-Board Walnut (in e-Board Storage Bag) - Fourni sans pièces</t>
  </si>
  <si>
    <t>DGT Tournament e-Board Wengé (in e-Board Storage Bag) - Fourni sans pièces</t>
  </si>
  <si>
    <t>DGT Tournament e-Board Rosewood (in e-Board Storage Bag) - Fourni sans pièces</t>
  </si>
  <si>
    <t>ACCESSOIRES DE CONNECTION POUR LES SYSTEMES DE TOURNOI</t>
  </si>
  <si>
    <t>Bon de
commande</t>
  </si>
  <si>
    <t>NOM Prénom :</t>
  </si>
  <si>
    <t>CLUB D'ECHECS :</t>
  </si>
  <si>
    <t>FONCTION :</t>
  </si>
  <si>
    <t>N° TELEPHONE :</t>
  </si>
  <si>
    <t>MAIL :</t>
  </si>
  <si>
    <t>ADRESSE POSTALE COMPLETE :</t>
  </si>
  <si>
    <t>Sous réserve de disponibilité des produits chez les fournisseurs</t>
  </si>
  <si>
    <t>DATE DE COMMANDE :</t>
  </si>
  <si>
    <t>ADRESSE DE LIVRAISON :</t>
  </si>
  <si>
    <t>COORDONNEES DE FACTURATION</t>
  </si>
  <si>
    <t>MERCI DE COMPLETER LES CASES ORANGEES</t>
  </si>
  <si>
    <t>STARTER PACKS</t>
  </si>
  <si>
    <t>DGT Chess Starter Box Grey (Pieces &amp; Board) *</t>
  </si>
  <si>
    <t>DGT Chess Starter Box Brown (Pieces, Board &amp; DGT1002) *</t>
  </si>
  <si>
    <t>INDIQUEZ LA QUANTITE SOUHAITEE</t>
  </si>
  <si>
    <t>Prix Unitaire
avec remise TTC</t>
  </si>
  <si>
    <t>DGT Club Pack (10 sets inclus) (10 SETS INCLUS)</t>
  </si>
  <si>
    <t>DGT Plastic Expansion Pack</t>
  </si>
  <si>
    <t>CLUB PACKS</t>
  </si>
  <si>
    <t>DGT Walnut Chess Board *</t>
  </si>
  <si>
    <t>DGT Timeless Chess Pieces *</t>
  </si>
  <si>
    <t>PIECES EN PLASTIQUE NON-ELECTRONIQUES</t>
  </si>
  <si>
    <t>PIECES EN BOIS NON-ELECTRONIQUES</t>
  </si>
  <si>
    <t>PLATEAUX EN BOIS NON-ELECTRONIQUES</t>
  </si>
  <si>
    <t>DGT Chess Pieces Plastic 86mm (dans sac tissu) *</t>
  </si>
  <si>
    <t>DGT Chess Pieces Plastic 95mm (dans sac tissu) *</t>
  </si>
  <si>
    <t>DGT Chess Pieces Plastic 95mm (boîte de rangement) *</t>
  </si>
  <si>
    <t>Pendule échecs DGT 3000 certifiée FIDE Edition Limitée</t>
  </si>
  <si>
    <t>Pendule échecs DGT 3000 certifiée FIDE */**</t>
  </si>
  <si>
    <t>DGT 2010 Official FIDE Chess Clock */**</t>
  </si>
  <si>
    <t>DGT Easy Plus */**</t>
  </si>
  <si>
    <t>DGT 1001 Black */**</t>
  </si>
  <si>
    <t>DGT 1001 White */**</t>
  </si>
  <si>
    <t>DGT 1002 Bonus Chess Timer */**</t>
  </si>
  <si>
    <t>DGT North American</t>
  </si>
  <si>
    <t>ORDINATEURS</t>
  </si>
  <si>
    <t>DGT Centaur Chess Computer</t>
  </si>
  <si>
    <t>DGT Pi Chess Computer</t>
  </si>
  <si>
    <t>DGT Pegasus (pièces et connectique fournies)</t>
  </si>
  <si>
    <t>ENSEMBLE JEU D'ECHECS ELECTRONIQUES</t>
  </si>
  <si>
    <t>NON APPLICABLE</t>
  </si>
  <si>
    <t>DONT TVA</t>
  </si>
  <si>
    <t>Espèces - Carte bancaire en boutique</t>
  </si>
  <si>
    <t>QUANTITE</t>
  </si>
  <si>
    <t>Date, tampon et signature du client</t>
  </si>
  <si>
    <t>Le calcul des remises est automatique dès remplissage des cellules</t>
  </si>
  <si>
    <t>DIVERS</t>
  </si>
  <si>
    <t>Pièces d'échecs électroniques DGT EBENE en bois pour plateaux d'échecs électroniques DGT</t>
  </si>
  <si>
    <t>Pièces d'échecs électroniques DGT EBENE plombées en bois pour plateaux d'échecs électroniques DGT</t>
  </si>
  <si>
    <t>DGT Smart Board avec indices + câble de connexion USB C de 3 m + Connectique horloge + Logiciel Chessbase Fritz 19</t>
  </si>
  <si>
    <t>DGT Smart Board sans indices + câble de connexion USB C de 3 m + Connectique horloge + Logiciel Chessbase Fritz 19</t>
  </si>
  <si>
    <t>Frais de livraison</t>
  </si>
  <si>
    <r>
      <rPr>
        <b/>
        <sz val="11"/>
        <rFont val="Calibri"/>
        <family val="2"/>
        <scheme val="minor"/>
      </rPr>
      <t>Conditions de remise et offres spéciales</t>
    </r>
    <r>
      <rPr>
        <sz val="11"/>
        <rFont val="Calibri"/>
        <family val="2"/>
        <scheme val="minor"/>
      </rPr>
      <t xml:space="preserve">
-</t>
    </r>
    <r>
      <rPr>
        <b/>
        <sz val="11"/>
        <rFont val="Calibri"/>
        <family val="2"/>
        <scheme val="minor"/>
      </rPr>
      <t xml:space="preserve"> OFFRE SPECIALE CLUBS</t>
    </r>
    <r>
      <rPr>
        <sz val="11"/>
        <rFont val="Calibri"/>
        <family val="2"/>
        <scheme val="minor"/>
      </rPr>
      <t xml:space="preserve"> : 5% de remise sur les articles signalés par une astérisque « 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»
- </t>
    </r>
    <r>
      <rPr>
        <b/>
        <sz val="11"/>
        <rFont val="Calibri"/>
        <family val="2"/>
        <scheme val="minor"/>
      </rPr>
      <t>REMISES SUR LA QUANTITE</t>
    </r>
    <r>
      <rPr>
        <sz val="11"/>
        <rFont val="Calibri"/>
        <family val="2"/>
        <scheme val="minor"/>
      </rPr>
      <t xml:space="preserve"> : 10% de remise à partir de 3 articles achetés et 15% de remise à partir de 8 articles achetés sur les articles signalés par deux astérisques « </t>
    </r>
    <r>
      <rPr>
        <b/>
        <sz val="11"/>
        <rFont val="Calibri"/>
        <family val="2"/>
        <scheme val="minor"/>
      </rPr>
      <t>**</t>
    </r>
    <r>
      <rPr>
        <sz val="11"/>
        <rFont val="Calibri"/>
        <family val="2"/>
        <scheme val="minor"/>
      </rPr>
      <t xml:space="preserve"> »
- Attention, les remises sur les quantités ne sont pas cumulables aux 5% de remise de l’offre spéciale clubs !</t>
    </r>
  </si>
  <si>
    <t>DGT 2500 Official FIDE Chess Clock */**</t>
  </si>
  <si>
    <t>DGT Judith POLGAR Deluxe Wooden Chess Board *</t>
  </si>
  <si>
    <t>DGT Judith POLGAR Deluxe Wooden Chess Pieces in box *</t>
  </si>
  <si>
    <t>Mallette de transport aluminium DGT</t>
  </si>
  <si>
    <t>Pegasus Travel Bag DGT</t>
  </si>
  <si>
    <t>Centaur Travel Bag DGT</t>
  </si>
  <si>
    <t>Sac de protection universel DGT</t>
  </si>
  <si>
    <t>Sac tissu avec cordon de serrage DGT</t>
  </si>
  <si>
    <t>DGT Set de connectique tournoi (12 premiers plateaux)</t>
  </si>
  <si>
    <t>DGT Connectique complémentaire tournoi</t>
  </si>
  <si>
    <t>Pièces d'échecs classiques 95 mm en acacia *</t>
  </si>
  <si>
    <t>Pièces d'échecs classiques 76 mm en acacia *</t>
  </si>
  <si>
    <t>Pièces d'échecs standard 88 mm en bois *</t>
  </si>
  <si>
    <t>Pièces d'échecs luxe 95 mm en sheesham *</t>
  </si>
  <si>
    <t>Pièces d'échecs luxe 95 mm en bois de palissandre *</t>
  </si>
  <si>
    <t>Pack échecs club 50 cm avec échiquier toile 50 x 50 cm,  pièces en plastique 95 mm et sac de transport *</t>
  </si>
  <si>
    <t>Pack échecs club compétition 50 cm avec échiquier toile 50 x 50 cm, pièces en plastique 95 mm et sac transport*</t>
  </si>
  <si>
    <t>Echiquier 50 cm en bois de Sheesham</t>
  </si>
  <si>
    <t>Echiquier 50 cm en bois de Palissandre</t>
  </si>
  <si>
    <t>TAPIS NEOPRENE</t>
  </si>
  <si>
    <t>Tapis néoprène 50 x 50 cm Echiquier imitation bois</t>
  </si>
  <si>
    <t>Tapis néoprène 50 x 50 cm Echiquier pédagogique</t>
  </si>
  <si>
    <t>Tapis néoprène 45 x 45 cm noir et 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</si>
</sst>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#&quot; &quot;##&quot; &quot;##&quot; &quot;##&quot; &quot;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36"/>
      <color theme="1" tint="0.499984740745262"/>
      <name val="Calibri Light"/>
      <family val="2"/>
      <scheme val="maj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B2B2B2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5" fillId="0" borderId="0">
      <alignment horizontal="right"/>
    </xf>
    <xf numFmtId="14" fontId="6" fillId="0" borderId="0">
      <alignment horizontal="left"/>
    </xf>
    <xf numFmtId="164" fontId="6" fillId="0" borderId="0" applyFont="0" applyFill="0" applyBorder="0">
      <alignment horizontal="left" vertical="top"/>
    </xf>
    <xf numFmtId="0" fontId="6" fillId="0" borderId="0" applyNumberFormat="0" applyFont="0" applyFill="0" applyBorder="0">
      <alignment horizontal="left" wrapText="1"/>
    </xf>
    <xf numFmtId="0" fontId="6" fillId="3" borderId="2">
      <alignment horizontal="center" vertical="center"/>
    </xf>
    <xf numFmtId="14" fontId="6" fillId="0" borderId="0" applyFont="0" applyFill="0" applyBorder="0">
      <alignment horizontal="center" vertical="center"/>
    </xf>
    <xf numFmtId="0" fontId="6" fillId="0" borderId="3" applyNumberFormat="0" applyFont="0" applyFill="0" applyAlignment="0">
      <alignment horizontal="left" vertical="center" wrapText="1"/>
    </xf>
    <xf numFmtId="49" fontId="6" fillId="0" borderId="0" applyFont="0" applyFill="0" applyBorder="0">
      <alignment horizontal="center" vertical="center" wrapText="1"/>
    </xf>
    <xf numFmtId="0" fontId="8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vertical="center"/>
    </xf>
    <xf numFmtId="14" fontId="6" fillId="0" borderId="0" xfId="7" applyAlignment="1">
      <alignment vertical="center"/>
    </xf>
    <xf numFmtId="44" fontId="6" fillId="0" borderId="0" xfId="1" applyFont="1" applyAlignment="1" applyProtection="1">
      <alignment vertical="center"/>
    </xf>
    <xf numFmtId="44" fontId="6" fillId="0" borderId="0" xfId="7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left" vertical="center" wrapText="1"/>
    </xf>
    <xf numFmtId="44" fontId="0" fillId="0" borderId="11" xfId="1" applyFont="1" applyFill="1" applyBorder="1" applyAlignment="1" applyProtection="1">
      <alignment horizontal="center" vertical="center"/>
    </xf>
    <xf numFmtId="9" fontId="0" fillId="0" borderId="11" xfId="2" applyFont="1" applyFill="1" applyBorder="1" applyAlignment="1" applyProtection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30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left" vertical="center" wrapText="1"/>
    </xf>
    <xf numFmtId="44" fontId="0" fillId="0" borderId="31" xfId="1" applyFont="1" applyFill="1" applyBorder="1" applyAlignment="1" applyProtection="1">
      <alignment horizontal="center" vertical="center"/>
    </xf>
    <xf numFmtId="9" fontId="0" fillId="0" borderId="31" xfId="2" applyFont="1" applyFill="1" applyBorder="1" applyAlignment="1" applyProtection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34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left" vertical="center" wrapText="1"/>
    </xf>
    <xf numFmtId="44" fontId="0" fillId="0" borderId="28" xfId="1" applyFont="1" applyFill="1" applyBorder="1" applyAlignment="1" applyProtection="1">
      <alignment horizontal="center" vertical="center"/>
    </xf>
    <xf numFmtId="9" fontId="0" fillId="0" borderId="28" xfId="2" applyFont="1" applyFill="1" applyBorder="1" applyAlignment="1" applyProtection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5" borderId="46" xfId="0" applyFill="1" applyBorder="1" applyAlignment="1" applyProtection="1">
      <alignment horizontal="center" vertical="center"/>
      <protection locked="0"/>
    </xf>
    <xf numFmtId="0" fontId="0" fillId="5" borderId="47" xfId="0" applyFill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left" vertical="center" wrapText="1"/>
    </xf>
    <xf numFmtId="44" fontId="0" fillId="0" borderId="47" xfId="1" applyFont="1" applyFill="1" applyBorder="1" applyAlignment="1" applyProtection="1">
      <alignment horizontal="center" vertical="center"/>
    </xf>
    <xf numFmtId="9" fontId="0" fillId="0" borderId="47" xfId="2" applyFont="1" applyFill="1" applyBorder="1" applyAlignment="1" applyProtection="1">
      <alignment horizontal="center" vertical="center"/>
    </xf>
    <xf numFmtId="44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left" vertical="center" wrapText="1"/>
    </xf>
    <xf numFmtId="44" fontId="0" fillId="0" borderId="14" xfId="1" applyFont="1" applyFill="1" applyBorder="1" applyAlignment="1" applyProtection="1">
      <alignment horizontal="center" vertical="center"/>
    </xf>
    <xf numFmtId="9" fontId="0" fillId="0" borderId="14" xfId="2" applyFont="1" applyFill="1" applyBorder="1" applyAlignment="1" applyProtection="1">
      <alignment horizontal="center" vertical="center"/>
    </xf>
    <xf numFmtId="4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6" borderId="26" xfId="6" applyFont="1" applyFill="1" applyBorder="1" applyAlignment="1">
      <alignment horizontal="left" vertical="center" wrapText="1"/>
    </xf>
    <xf numFmtId="0" fontId="15" fillId="5" borderId="26" xfId="6" applyFont="1" applyFill="1" applyBorder="1" applyAlignment="1" applyProtection="1">
      <alignment horizontal="center" vertical="center" wrapText="1"/>
      <protection locked="0"/>
    </xf>
    <xf numFmtId="0" fontId="8" fillId="0" borderId="0" xfId="14" applyAlignment="1" applyProtection="1">
      <alignment horizontal="left" vertical="center" wrapText="1"/>
    </xf>
    <xf numFmtId="0" fontId="14" fillId="0" borderId="0" xfId="3" applyFont="1" applyBorder="1" applyAlignment="1" applyProtection="1">
      <alignment horizontal="right" vertical="center" wrapText="1"/>
    </xf>
    <xf numFmtId="0" fontId="7" fillId="0" borderId="0" xfId="5" applyFont="1" applyAlignment="1" applyProtection="1">
      <alignment horizontal="left" vertical="center" wrapText="1"/>
    </xf>
    <xf numFmtId="0" fontId="17" fillId="6" borderId="5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8" fillId="6" borderId="16" xfId="0" applyFont="1" applyFill="1" applyBorder="1" applyAlignment="1">
      <alignment horizontal="center" vertical="center"/>
    </xf>
    <xf numFmtId="0" fontId="18" fillId="6" borderId="18" xfId="6" applyFont="1" applyFill="1" applyBorder="1" applyAlignment="1">
      <alignment horizontal="center" vertical="center"/>
    </xf>
    <xf numFmtId="0" fontId="18" fillId="6" borderId="16" xfId="6" applyFont="1" applyFill="1" applyBorder="1" applyAlignment="1">
      <alignment horizontal="center" vertical="center"/>
    </xf>
    <xf numFmtId="0" fontId="18" fillId="6" borderId="19" xfId="6" applyFont="1" applyFill="1" applyBorder="1" applyAlignment="1">
      <alignment horizontal="center" vertical="center"/>
    </xf>
    <xf numFmtId="0" fontId="5" fillId="5" borderId="18" xfId="6" applyFill="1" applyBorder="1" applyAlignment="1" applyProtection="1">
      <alignment horizontal="center" vertical="center"/>
      <protection locked="0"/>
    </xf>
    <xf numFmtId="0" fontId="5" fillId="5" borderId="16" xfId="6" applyFill="1" applyBorder="1" applyAlignment="1" applyProtection="1">
      <alignment horizontal="center" vertical="center"/>
      <protection locked="0"/>
    </xf>
    <xf numFmtId="0" fontId="5" fillId="5" borderId="19" xfId="6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5" fillId="0" borderId="0" xfId="6" applyAlignment="1">
      <alignment horizontal="left" vertical="center"/>
    </xf>
    <xf numFmtId="14" fontId="6" fillId="0" borderId="0" xfId="7" applyAlignment="1">
      <alignment horizontal="left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 applyProtection="1">
      <alignment horizontal="center" vertical="center" wrapText="1"/>
      <protection locked="0"/>
    </xf>
    <xf numFmtId="0" fontId="16" fillId="5" borderId="28" xfId="0" applyFont="1" applyFill="1" applyBorder="1" applyAlignment="1" applyProtection="1">
      <alignment horizontal="center" vertical="center" wrapText="1"/>
      <protection locked="0"/>
    </xf>
    <xf numFmtId="44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4" fillId="0" borderId="0" xfId="8" applyFont="1" applyAlignment="1">
      <alignment horizontal="left" vertical="center"/>
    </xf>
    <xf numFmtId="0" fontId="12" fillId="0" borderId="0" xfId="5" applyFont="1" applyBorder="1" applyAlignment="1" applyProtection="1">
      <alignment horizontal="left" vertical="center" wrapText="1"/>
    </xf>
    <xf numFmtId="0" fontId="10" fillId="0" borderId="0" xfId="5" applyFont="1" applyBorder="1" applyAlignment="1" applyProtection="1">
      <alignment horizontal="left" vertical="center"/>
    </xf>
    <xf numFmtId="0" fontId="19" fillId="6" borderId="7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 wrapText="1"/>
    </xf>
    <xf numFmtId="44" fontId="0" fillId="0" borderId="24" xfId="1" applyFont="1" applyFill="1" applyBorder="1" applyAlignment="1" applyProtection="1">
      <alignment horizontal="center" vertical="center"/>
    </xf>
    <xf numFmtId="9" fontId="0" fillId="0" borderId="24" xfId="2" applyFont="1" applyFill="1" applyBorder="1" applyAlignment="1" applyProtection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27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44" fontId="0" fillId="0" borderId="44" xfId="0" applyNumberFormat="1" applyBorder="1" applyAlignment="1">
      <alignment horizontal="center" vertical="center"/>
    </xf>
    <xf numFmtId="44" fontId="0" fillId="0" borderId="1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0" fontId="0" fillId="5" borderId="33" xfId="0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left" vertical="center" wrapText="1"/>
    </xf>
    <xf numFmtId="44" fontId="0" fillId="0" borderId="34" xfId="1" applyFont="1" applyFill="1" applyBorder="1" applyAlignment="1" applyProtection="1">
      <alignment horizontal="center" vertical="center"/>
    </xf>
    <xf numFmtId="9" fontId="0" fillId="0" borderId="34" xfId="2" applyFont="1" applyFill="1" applyBorder="1" applyAlignment="1" applyProtection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6" fillId="5" borderId="10" xfId="0" applyFont="1" applyFill="1" applyBorder="1" applyAlignment="1" applyProtection="1">
      <alignment horizontal="center" vertical="center" wrapText="1"/>
      <protection locked="0"/>
    </xf>
    <xf numFmtId="0" fontId="16" fillId="5" borderId="11" xfId="0" applyFont="1" applyFill="1" applyBorder="1" applyAlignment="1" applyProtection="1">
      <alignment horizontal="center" vertical="center" wrapText="1"/>
      <protection locked="0"/>
    </xf>
    <xf numFmtId="0" fontId="4" fillId="6" borderId="41" xfId="0" applyFont="1" applyFill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/>
    </xf>
    <xf numFmtId="0" fontId="4" fillId="7" borderId="42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44" fontId="0" fillId="0" borderId="29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left" vertical="center" wrapText="1"/>
    </xf>
    <xf numFmtId="44" fontId="0" fillId="0" borderId="21" xfId="1" applyFont="1" applyFill="1" applyBorder="1" applyAlignment="1" applyProtection="1">
      <alignment horizontal="center" vertical="center"/>
    </xf>
    <xf numFmtId="9" fontId="0" fillId="0" borderId="21" xfId="2" applyFont="1" applyFill="1" applyBorder="1" applyAlignment="1" applyProtection="1">
      <alignment horizontal="center" vertical="center"/>
    </xf>
    <xf numFmtId="44" fontId="0" fillId="0" borderId="21" xfId="0" applyNumberFormat="1" applyBorder="1" applyAlignment="1">
      <alignment horizontal="center" vertical="center"/>
    </xf>
    <xf numFmtId="44" fontId="0" fillId="0" borderId="22" xfId="0" applyNumberFormat="1" applyBorder="1" applyAlignment="1">
      <alignment horizontal="center" vertical="center"/>
    </xf>
    <xf numFmtId="44" fontId="0" fillId="0" borderId="15" xfId="0" applyNumberForma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44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4" fontId="6" fillId="0" borderId="0" xfId="7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4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44" fontId="6" fillId="0" borderId="40" xfId="1" applyFont="1" applyFill="1" applyBorder="1" applyAlignment="1" applyProtection="1">
      <alignment horizontal="center" vertical="center"/>
    </xf>
    <xf numFmtId="9" fontId="6" fillId="0" borderId="40" xfId="2" applyFont="1" applyFill="1" applyBorder="1" applyAlignment="1" applyProtection="1">
      <alignment horizontal="center" vertical="center"/>
    </xf>
    <xf numFmtId="44" fontId="6" fillId="0" borderId="40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4" borderId="17" xfId="4" applyFont="1" applyFill="1" applyBorder="1" applyAlignment="1" applyProtection="1">
      <alignment horizontal="center" vertical="center" wrapText="1"/>
    </xf>
    <xf numFmtId="0" fontId="4" fillId="4" borderId="0" xfId="4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6" fillId="0" borderId="0" xfId="7" applyNumberForma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0" xfId="6" applyFont="1" applyAlignment="1">
      <alignment horizontal="left" vertical="center"/>
    </xf>
    <xf numFmtId="44" fontId="6" fillId="0" borderId="0" xfId="1" applyFont="1" applyAlignment="1" applyProtection="1">
      <alignment horizontal="center" vertical="center"/>
    </xf>
    <xf numFmtId="44" fontId="6" fillId="0" borderId="0" xfId="7" applyNumberFormat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5">
    <cellStyle name="Champ personnalisé" xfId="12" xr:uid="{84641B98-609A-4AD5-80E3-C5A5F9DE171A}"/>
    <cellStyle name="Date" xfId="7" xr:uid="{CDAFEE88-274D-4876-AA72-E110B523F356}"/>
    <cellStyle name="Date d’expédition" xfId="11" xr:uid="{7778E842-2C6F-4D77-9D2F-9912B3A897B7}"/>
    <cellStyle name="Détails de l’expédition" xfId="10" xr:uid="{FEE6C813-5DFF-4E64-8784-E86B92947D8C}"/>
    <cellStyle name="Étiquette de date" xfId="6" xr:uid="{3A353E60-9E95-4D8D-AB4C-7DC8D0E1ED3C}"/>
    <cellStyle name="Lien hypertexte" xfId="14" builtinId="8"/>
    <cellStyle name="Monétaire" xfId="1" builtinId="4"/>
    <cellStyle name="Nom" xfId="9" xr:uid="{3D06AF75-CA6F-4FAA-B55F-3D75F736A8B5}"/>
    <cellStyle name="Normal" xfId="0" builtinId="0"/>
    <cellStyle name="Note" xfId="4" builtinId="10"/>
    <cellStyle name="Pourcentage" xfId="2" builtinId="5"/>
    <cellStyle name="Soumis à la TVA ?" xfId="13" xr:uid="{C49563FC-A8E1-4AE7-AE5E-92965282F6C4}"/>
    <cellStyle name="Téléphone" xfId="8" xr:uid="{CB9E24BD-04D2-4A1F-A542-F6F0A3A78A40}"/>
    <cellStyle name="Texte explicatif" xfId="5" builtinId="53"/>
    <cellStyle name="Titre" xfId="3" builtinId="15"/>
  </cellStyles>
  <dxfs count="5">
    <dxf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diagonalUp="0" diagonalDown="0">
        <left/>
        <right/>
        <top style="thin">
          <color theme="0" tint="-0.34998626667073579"/>
        </top>
        <bottom/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2" defaultPivotStyle="PivotStyleLight16">
    <tableStyle name="Devis avec calcul de la TVA" pivot="0" count="5" xr9:uid="{D9C88F52-CE75-42D9-8527-97ECCB0D7E70}">
      <tableStyleElement type="wholeTable" dxfId="4"/>
      <tableStyleElement type="headerRow" dxfId="3"/>
      <tableStyleElement type="totalRow" dxfId="2"/>
      <tableStyleElement type="lastColumn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15</xdr:col>
      <xdr:colOff>173355</xdr:colOff>
      <xdr:row>1</xdr:row>
      <xdr:rowOff>19866</xdr:rowOff>
    </xdr:to>
    <xdr:pic>
      <xdr:nvPicPr>
        <xdr:cNvPr id="3" name="Image 2" descr="Une image contenant clipart, dessin humoristique&#10;&#10;Description générée automatiquement">
          <a:extLst>
            <a:ext uri="{FF2B5EF4-FFF2-40B4-BE49-F238E27FC236}">
              <a16:creationId xmlns:a16="http://schemas.microsoft.com/office/drawing/2014/main" id="{CCBF7EA5-B6E1-146F-9EBF-3F7D415EE4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9" t="12658" r="6631" b="10760"/>
        <a:stretch/>
      </xdr:blipFill>
      <xdr:spPr>
        <a:xfrm>
          <a:off x="60960" y="45720"/>
          <a:ext cx="2979420" cy="11704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poupette-cakaouett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FD22-E6D1-41C2-BC22-C42B5FEC0DB6}">
  <sheetPr>
    <pageSetUpPr fitToPage="1"/>
  </sheetPr>
  <dimension ref="A1:AR123"/>
  <sheetViews>
    <sheetView tabSelected="1" view="pageBreakPreview" zoomScale="115" zoomScaleNormal="100" zoomScaleSheetLayoutView="115" workbookViewId="0">
      <selection activeCell="AC5" sqref="AC5:AR8"/>
    </sheetView>
  </sheetViews>
  <sheetFormatPr baseColWidth="10" defaultRowHeight="14.4" x14ac:dyDescent="0.3"/>
  <cols>
    <col min="1" max="82" width="2.77734375" customWidth="1"/>
  </cols>
  <sheetData>
    <row r="1" spans="1:44" ht="94.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54" t="s">
        <v>50</v>
      </c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</row>
    <row r="2" spans="1:44" ht="24" customHeight="1" x14ac:dyDescent="0.3">
      <c r="A2" s="55" t="s">
        <v>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1"/>
      <c r="S2" s="1"/>
      <c r="T2" s="1"/>
      <c r="U2" s="1"/>
      <c r="V2" s="56" t="s">
        <v>61</v>
      </c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7"/>
    </row>
    <row r="3" spans="1:44" ht="24" customHeight="1" x14ac:dyDescent="0.3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1"/>
      <c r="S3" s="1"/>
      <c r="T3" s="1"/>
      <c r="U3" s="1"/>
      <c r="V3" s="58" t="s">
        <v>96</v>
      </c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</row>
    <row r="4" spans="1:44" ht="24" customHeight="1" x14ac:dyDescent="0.3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1"/>
      <c r="S4" s="1"/>
      <c r="T4" s="1"/>
      <c r="U4" s="1"/>
      <c r="V4" s="59" t="s">
        <v>60</v>
      </c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</row>
    <row r="5" spans="1:44" ht="24" customHeight="1" x14ac:dyDescent="0.3">
      <c r="A5" s="50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1"/>
      <c r="S5" s="1"/>
      <c r="T5" s="1"/>
      <c r="U5" s="1"/>
      <c r="V5" s="51" t="s">
        <v>52</v>
      </c>
      <c r="W5" s="51"/>
      <c r="X5" s="51"/>
      <c r="Y5" s="51"/>
      <c r="Z5" s="51"/>
      <c r="AA5" s="51"/>
      <c r="AB5" s="51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</row>
    <row r="6" spans="1:44" ht="24" customHeight="1" x14ac:dyDescent="0.3">
      <c r="A6" s="53" t="s">
        <v>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1"/>
      <c r="S6" s="1"/>
      <c r="T6" s="1"/>
      <c r="U6" s="1"/>
      <c r="V6" s="51" t="s">
        <v>51</v>
      </c>
      <c r="W6" s="51"/>
      <c r="X6" s="51"/>
      <c r="Y6" s="51"/>
      <c r="Z6" s="51"/>
      <c r="AA6" s="51"/>
      <c r="AB6" s="51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</row>
    <row r="7" spans="1:44" ht="24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1" t="s">
        <v>53</v>
      </c>
      <c r="W7" s="51"/>
      <c r="X7" s="51"/>
      <c r="Y7" s="51"/>
      <c r="Z7" s="51"/>
      <c r="AA7" s="51"/>
      <c r="AB7" s="51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</row>
    <row r="8" spans="1:44" ht="24" customHeight="1" x14ac:dyDescent="0.3">
      <c r="A8" s="67" t="s">
        <v>58</v>
      </c>
      <c r="B8" s="67"/>
      <c r="C8" s="67"/>
      <c r="D8" s="67"/>
      <c r="E8" s="67"/>
      <c r="F8" s="67"/>
      <c r="G8" s="67"/>
      <c r="H8" s="67"/>
      <c r="I8" s="67"/>
      <c r="J8" s="67"/>
      <c r="K8" s="68">
        <f ca="1">TODAY()</f>
        <v>45516</v>
      </c>
      <c r="L8" s="68"/>
      <c r="M8" s="68"/>
      <c r="N8" s="68"/>
      <c r="O8" s="68"/>
      <c r="P8" s="68"/>
      <c r="Q8" s="68"/>
      <c r="R8" s="68"/>
      <c r="S8" s="68"/>
      <c r="T8" s="1"/>
      <c r="U8" s="1"/>
      <c r="V8" s="51" t="s">
        <v>54</v>
      </c>
      <c r="W8" s="51"/>
      <c r="X8" s="51"/>
      <c r="Y8" s="51"/>
      <c r="Z8" s="51"/>
      <c r="AA8" s="51"/>
      <c r="AB8" s="51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</row>
    <row r="9" spans="1:44" ht="24" customHeight="1" x14ac:dyDescent="0.3">
      <c r="A9" s="60" t="s">
        <v>59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  <c r="T9" s="1"/>
      <c r="U9" s="1"/>
      <c r="V9" s="51" t="s">
        <v>55</v>
      </c>
      <c r="W9" s="51"/>
      <c r="X9" s="51"/>
      <c r="Y9" s="51"/>
      <c r="Z9" s="51"/>
      <c r="AA9" s="51"/>
      <c r="AB9" s="51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1:44" ht="24" customHeight="1" x14ac:dyDescent="0.3">
      <c r="A10" s="63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1"/>
      <c r="U10" s="1"/>
      <c r="V10" s="51" t="s">
        <v>56</v>
      </c>
      <c r="W10" s="51"/>
      <c r="X10" s="51"/>
      <c r="Y10" s="51"/>
      <c r="Z10" s="51"/>
      <c r="AA10" s="51"/>
      <c r="AB10" s="51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</row>
    <row r="11" spans="1:44" ht="24" customHeight="1" x14ac:dyDescent="0.3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5"/>
      <c r="T11" s="1"/>
      <c r="U11" s="1"/>
      <c r="V11" s="51"/>
      <c r="W11" s="51"/>
      <c r="X11" s="51"/>
      <c r="Y11" s="51"/>
      <c r="Z11" s="51"/>
      <c r="AA11" s="51"/>
      <c r="AB11" s="51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</row>
    <row r="12" spans="1:44" ht="24" customHeight="1" x14ac:dyDescent="0.3">
      <c r="A12" s="63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1"/>
      <c r="U12" s="1"/>
      <c r="V12" s="51"/>
      <c r="W12" s="51"/>
      <c r="X12" s="51"/>
      <c r="Y12" s="51"/>
      <c r="Z12" s="51"/>
      <c r="AA12" s="51"/>
      <c r="AB12" s="51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</row>
    <row r="13" spans="1:44" ht="7.8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34.799999999999997" customHeight="1" x14ac:dyDescent="0.3">
      <c r="A14" s="78" t="s">
        <v>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 t="s">
        <v>57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</row>
    <row r="15" spans="1:44" ht="7.8" customHeight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52.8" customHeight="1" thickBot="1" x14ac:dyDescent="0.35">
      <c r="A16" s="81" t="s">
        <v>65</v>
      </c>
      <c r="B16" s="82"/>
      <c r="C16" s="82"/>
      <c r="D16" s="82"/>
      <c r="E16" s="82"/>
      <c r="F16" s="82"/>
      <c r="G16" s="83" t="s">
        <v>7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 t="s">
        <v>21</v>
      </c>
      <c r="Z16" s="83"/>
      <c r="AA16" s="83"/>
      <c r="AB16" s="83"/>
      <c r="AC16" s="83" t="s">
        <v>8</v>
      </c>
      <c r="AD16" s="83"/>
      <c r="AE16" s="83"/>
      <c r="AF16" s="83"/>
      <c r="AG16" s="83"/>
      <c r="AH16" s="83"/>
      <c r="AI16" s="83" t="s">
        <v>66</v>
      </c>
      <c r="AJ16" s="83"/>
      <c r="AK16" s="83"/>
      <c r="AL16" s="83"/>
      <c r="AM16" s="83"/>
      <c r="AN16" s="83" t="s">
        <v>9</v>
      </c>
      <c r="AO16" s="83"/>
      <c r="AP16" s="83"/>
      <c r="AQ16" s="83"/>
      <c r="AR16" s="84"/>
    </row>
    <row r="17" spans="1:44" ht="18" customHeight="1" x14ac:dyDescent="0.3">
      <c r="A17" s="69" t="s">
        <v>94</v>
      </c>
      <c r="B17" s="70"/>
      <c r="C17" s="70"/>
      <c r="D17" s="70"/>
      <c r="E17" s="70"/>
      <c r="F17" s="70"/>
      <c r="G17" s="71" t="s">
        <v>62</v>
      </c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2"/>
    </row>
    <row r="18" spans="1:44" ht="27" customHeight="1" x14ac:dyDescent="0.3">
      <c r="A18" s="73"/>
      <c r="B18" s="74"/>
      <c r="C18" s="74"/>
      <c r="D18" s="74"/>
      <c r="E18" s="74"/>
      <c r="F18" s="74"/>
      <c r="G18" s="28" t="s">
        <v>63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9">
        <v>25.9</v>
      </c>
      <c r="Z18" s="29"/>
      <c r="AA18" s="29"/>
      <c r="AB18" s="29"/>
      <c r="AC18" s="30" t="str">
        <f>IF(ISBLANK($AC$5),"NON APPLICABLE","REMISE CLUB 5%")</f>
        <v>NON APPLICABLE</v>
      </c>
      <c r="AD18" s="30"/>
      <c r="AE18" s="30"/>
      <c r="AF18" s="30"/>
      <c r="AG18" s="30"/>
      <c r="AH18" s="30"/>
      <c r="AI18" s="29">
        <f>IF(AC18="NON APPLICABLE",Y18,IF(AC18="REMISE CLUB 5%",Y18*0.95,IF(AC18="REMISE QTTE 10%",Y18*0.9,IF(AC18="REMISE QTTE 15%",Y18*0.85,))))</f>
        <v>25.9</v>
      </c>
      <c r="AJ18" s="29"/>
      <c r="AK18" s="29"/>
      <c r="AL18" s="29"/>
      <c r="AM18" s="29"/>
      <c r="AN18" s="75">
        <f>+A18*AI18</f>
        <v>0</v>
      </c>
      <c r="AO18" s="76"/>
      <c r="AP18" s="76"/>
      <c r="AQ18" s="76"/>
      <c r="AR18" s="77"/>
    </row>
    <row r="19" spans="1:44" ht="27" customHeight="1" x14ac:dyDescent="0.3">
      <c r="A19" s="85"/>
      <c r="B19" s="86"/>
      <c r="C19" s="86"/>
      <c r="D19" s="86"/>
      <c r="E19" s="86"/>
      <c r="F19" s="86"/>
      <c r="G19" s="87" t="s">
        <v>64</v>
      </c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8">
        <v>49</v>
      </c>
      <c r="Z19" s="88"/>
      <c r="AA19" s="88"/>
      <c r="AB19" s="88"/>
      <c r="AC19" s="89" t="str">
        <f>IF(ISBLANK($AC$5),"NON APPLICABLE","REMISE CLUB 5%")</f>
        <v>NON APPLICABLE</v>
      </c>
      <c r="AD19" s="89"/>
      <c r="AE19" s="89"/>
      <c r="AF19" s="89"/>
      <c r="AG19" s="89"/>
      <c r="AH19" s="89"/>
      <c r="AI19" s="88">
        <f>IF(AC19="NON APPLICABLE",Y19,IF(AC19="REMISE CLUB 5%",Y19*0.95,IF(AC19="REMISE QTTE 10%",Y19*0.9,IF(AC19="REMISE QTTE 15%",Y19*0.85,))))</f>
        <v>49</v>
      </c>
      <c r="AJ19" s="88"/>
      <c r="AK19" s="88"/>
      <c r="AL19" s="88"/>
      <c r="AM19" s="88"/>
      <c r="AN19" s="75">
        <f>+A19*AI19</f>
        <v>0</v>
      </c>
      <c r="AO19" s="76"/>
      <c r="AP19" s="76"/>
      <c r="AQ19" s="76"/>
      <c r="AR19" s="77"/>
    </row>
    <row r="20" spans="1:44" ht="18" customHeight="1" x14ac:dyDescent="0.3">
      <c r="A20" s="22" t="s">
        <v>94</v>
      </c>
      <c r="B20" s="23"/>
      <c r="C20" s="23"/>
      <c r="D20" s="23"/>
      <c r="E20" s="23"/>
      <c r="F20" s="23"/>
      <c r="G20" s="24" t="s">
        <v>69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5"/>
    </row>
    <row r="21" spans="1:44" ht="27" customHeight="1" x14ac:dyDescent="0.3">
      <c r="A21" s="26"/>
      <c r="B21" s="27"/>
      <c r="C21" s="27"/>
      <c r="D21" s="27"/>
      <c r="E21" s="27"/>
      <c r="F21" s="27"/>
      <c r="G21" s="28" t="s">
        <v>67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9">
        <v>185</v>
      </c>
      <c r="Z21" s="29"/>
      <c r="AA21" s="29"/>
      <c r="AB21" s="29"/>
      <c r="AC21" s="30" t="s">
        <v>91</v>
      </c>
      <c r="AD21" s="30"/>
      <c r="AE21" s="30"/>
      <c r="AF21" s="30"/>
      <c r="AG21" s="30"/>
      <c r="AH21" s="30"/>
      <c r="AI21" s="29">
        <f t="shared" ref="AI21:AI24" si="0">IF(AC21="NON APPLICABLE",Y21,IF(AC21="REMISE CLUB 5%",Y21*0.95,IF(AC21="REMISE QTTE 10%",Y21*0.9,IF(AC21="REMISE QTTE 15%",Y21*0.85,))))</f>
        <v>185</v>
      </c>
      <c r="AJ21" s="29"/>
      <c r="AK21" s="29"/>
      <c r="AL21" s="29"/>
      <c r="AM21" s="29"/>
      <c r="AN21" s="31">
        <f t="shared" ref="AN21:AN24" si="1">+A21*AI21</f>
        <v>0</v>
      </c>
      <c r="AO21" s="32"/>
      <c r="AP21" s="32"/>
      <c r="AQ21" s="32"/>
      <c r="AR21" s="33"/>
    </row>
    <row r="22" spans="1:44" ht="27" customHeight="1" x14ac:dyDescent="0.3">
      <c r="A22" s="6"/>
      <c r="B22" s="7"/>
      <c r="C22" s="7"/>
      <c r="D22" s="7"/>
      <c r="E22" s="7"/>
      <c r="F22" s="7"/>
      <c r="G22" s="8" t="s">
        <v>68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9">
        <v>19</v>
      </c>
      <c r="Z22" s="9"/>
      <c r="AA22" s="9"/>
      <c r="AB22" s="9"/>
      <c r="AC22" s="10" t="s">
        <v>91</v>
      </c>
      <c r="AD22" s="10"/>
      <c r="AE22" s="10"/>
      <c r="AF22" s="10"/>
      <c r="AG22" s="10"/>
      <c r="AH22" s="10"/>
      <c r="AI22" s="9">
        <f t="shared" ref="AI22:AI23" si="2">IF(AC22="NON APPLICABLE",Y22,IF(AC22="REMISE CLUB 5%",Y22*0.95,IF(AC22="REMISE QTTE 10%",Y22*0.9,IF(AC22="REMISE QTTE 15%",Y22*0.85,))))</f>
        <v>19</v>
      </c>
      <c r="AJ22" s="9"/>
      <c r="AK22" s="9"/>
      <c r="AL22" s="9"/>
      <c r="AM22" s="9"/>
      <c r="AN22" s="11">
        <f t="shared" ref="AN22:AN23" si="3">+A22*AI22</f>
        <v>0</v>
      </c>
      <c r="AO22" s="12"/>
      <c r="AP22" s="12"/>
      <c r="AQ22" s="12"/>
      <c r="AR22" s="13"/>
    </row>
    <row r="23" spans="1:44" ht="27" customHeight="1" x14ac:dyDescent="0.3">
      <c r="A23" s="6"/>
      <c r="B23" s="7"/>
      <c r="C23" s="7"/>
      <c r="D23" s="7"/>
      <c r="E23" s="7"/>
      <c r="F23" s="7"/>
      <c r="G23" s="8" t="s">
        <v>119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9">
        <v>29.9</v>
      </c>
      <c r="Z23" s="9"/>
      <c r="AA23" s="9"/>
      <c r="AB23" s="9"/>
      <c r="AC23" s="10" t="str">
        <f>IF(ISBLANK($AC$5),"NON APPLICABLE","REMISE CLUB 5%")</f>
        <v>NON APPLICABLE</v>
      </c>
      <c r="AD23" s="10"/>
      <c r="AE23" s="10"/>
      <c r="AF23" s="10"/>
      <c r="AG23" s="10"/>
      <c r="AH23" s="10"/>
      <c r="AI23" s="9">
        <f t="shared" si="2"/>
        <v>29.9</v>
      </c>
      <c r="AJ23" s="9"/>
      <c r="AK23" s="9"/>
      <c r="AL23" s="9"/>
      <c r="AM23" s="9"/>
      <c r="AN23" s="11">
        <f t="shared" si="3"/>
        <v>0</v>
      </c>
      <c r="AO23" s="12"/>
      <c r="AP23" s="12"/>
      <c r="AQ23" s="12"/>
      <c r="AR23" s="13"/>
    </row>
    <row r="24" spans="1:44" ht="27" customHeight="1" x14ac:dyDescent="0.3">
      <c r="A24" s="14"/>
      <c r="B24" s="15"/>
      <c r="C24" s="15"/>
      <c r="D24" s="15"/>
      <c r="E24" s="15"/>
      <c r="F24" s="15"/>
      <c r="G24" s="16" t="s">
        <v>120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7">
        <v>39.9</v>
      </c>
      <c r="Z24" s="17"/>
      <c r="AA24" s="17"/>
      <c r="AB24" s="17"/>
      <c r="AC24" s="18" t="str">
        <f>IF(ISBLANK($AC$5),"NON APPLICABLE","REMISE CLUB 5%")</f>
        <v>NON APPLICABLE</v>
      </c>
      <c r="AD24" s="18"/>
      <c r="AE24" s="18"/>
      <c r="AF24" s="18"/>
      <c r="AG24" s="18"/>
      <c r="AH24" s="18"/>
      <c r="AI24" s="17">
        <f t="shared" si="0"/>
        <v>39.9</v>
      </c>
      <c r="AJ24" s="17"/>
      <c r="AK24" s="17"/>
      <c r="AL24" s="17"/>
      <c r="AM24" s="17"/>
      <c r="AN24" s="19">
        <f t="shared" si="1"/>
        <v>0</v>
      </c>
      <c r="AO24" s="20"/>
      <c r="AP24" s="20"/>
      <c r="AQ24" s="20"/>
      <c r="AR24" s="21"/>
    </row>
    <row r="25" spans="1:44" ht="18" customHeight="1" x14ac:dyDescent="0.3">
      <c r="A25" s="22" t="s">
        <v>94</v>
      </c>
      <c r="B25" s="23"/>
      <c r="C25" s="23"/>
      <c r="D25" s="23"/>
      <c r="E25" s="23"/>
      <c r="F25" s="23"/>
      <c r="G25" s="24" t="s">
        <v>74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5"/>
    </row>
    <row r="26" spans="1:44" ht="27" customHeight="1" x14ac:dyDescent="0.3">
      <c r="A26" s="26"/>
      <c r="B26" s="27"/>
      <c r="C26" s="27"/>
      <c r="D26" s="27"/>
      <c r="E26" s="27"/>
      <c r="F26" s="27"/>
      <c r="G26" s="28" t="s">
        <v>105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9">
        <v>119</v>
      </c>
      <c r="Z26" s="29"/>
      <c r="AA26" s="29"/>
      <c r="AB26" s="29"/>
      <c r="AC26" s="30" t="str">
        <f>IF(ISBLANK($AC$5),"NON APPLICABLE","REMISE CLUB 5%")</f>
        <v>NON APPLICABLE</v>
      </c>
      <c r="AD26" s="30"/>
      <c r="AE26" s="30"/>
      <c r="AF26" s="30"/>
      <c r="AG26" s="30"/>
      <c r="AH26" s="30"/>
      <c r="AI26" s="29">
        <f t="shared" ref="AI26:AI29" si="4">IF(AC26="NON APPLICABLE",Y26,IF(AC26="REMISE CLUB 5%",Y26*0.95,IF(AC26="REMISE QTTE 10%",Y26*0.9,IF(AC26="REMISE QTTE 15%",Y26*0.85,))))</f>
        <v>119</v>
      </c>
      <c r="AJ26" s="29"/>
      <c r="AK26" s="29"/>
      <c r="AL26" s="29"/>
      <c r="AM26" s="29"/>
      <c r="AN26" s="31">
        <f t="shared" ref="AN26:AN29" si="5">+A26*AI26</f>
        <v>0</v>
      </c>
      <c r="AO26" s="32"/>
      <c r="AP26" s="32"/>
      <c r="AQ26" s="32"/>
      <c r="AR26" s="33"/>
    </row>
    <row r="27" spans="1:44" ht="27" customHeight="1" x14ac:dyDescent="0.3">
      <c r="A27" s="6"/>
      <c r="B27" s="7"/>
      <c r="C27" s="7"/>
      <c r="D27" s="7"/>
      <c r="E27" s="7"/>
      <c r="F27" s="7"/>
      <c r="G27" s="8" t="s">
        <v>70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9">
        <v>109</v>
      </c>
      <c r="Z27" s="9"/>
      <c r="AA27" s="9"/>
      <c r="AB27" s="9"/>
      <c r="AC27" s="10" t="str">
        <f>IF(ISBLANK($AC$5),"NON APPLICABLE","REMISE CLUB 5%")</f>
        <v>NON APPLICABLE</v>
      </c>
      <c r="AD27" s="10"/>
      <c r="AE27" s="10"/>
      <c r="AF27" s="10"/>
      <c r="AG27" s="10"/>
      <c r="AH27" s="10"/>
      <c r="AI27" s="9">
        <f t="shared" si="4"/>
        <v>109</v>
      </c>
      <c r="AJ27" s="9"/>
      <c r="AK27" s="9"/>
      <c r="AL27" s="9"/>
      <c r="AM27" s="9"/>
      <c r="AN27" s="11">
        <f t="shared" si="5"/>
        <v>0</v>
      </c>
      <c r="AO27" s="12"/>
      <c r="AP27" s="12"/>
      <c r="AQ27" s="12"/>
      <c r="AR27" s="13"/>
    </row>
    <row r="28" spans="1:44" ht="27" customHeight="1" x14ac:dyDescent="0.3">
      <c r="A28" s="6"/>
      <c r="B28" s="7"/>
      <c r="C28" s="7"/>
      <c r="D28" s="7"/>
      <c r="E28" s="7"/>
      <c r="F28" s="7"/>
      <c r="G28" s="8" t="s">
        <v>121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9">
        <v>139</v>
      </c>
      <c r="Z28" s="9"/>
      <c r="AA28" s="9"/>
      <c r="AB28" s="9"/>
      <c r="AC28" s="10" t="s">
        <v>91</v>
      </c>
      <c r="AD28" s="10"/>
      <c r="AE28" s="10"/>
      <c r="AF28" s="10"/>
      <c r="AG28" s="10"/>
      <c r="AH28" s="10"/>
      <c r="AI28" s="9">
        <f t="shared" si="4"/>
        <v>139</v>
      </c>
      <c r="AJ28" s="9"/>
      <c r="AK28" s="9"/>
      <c r="AL28" s="9"/>
      <c r="AM28" s="9"/>
      <c r="AN28" s="11">
        <f t="shared" si="5"/>
        <v>0</v>
      </c>
      <c r="AO28" s="12"/>
      <c r="AP28" s="12"/>
      <c r="AQ28" s="12"/>
      <c r="AR28" s="13"/>
    </row>
    <row r="29" spans="1:44" ht="27" customHeight="1" x14ac:dyDescent="0.3">
      <c r="A29" s="14"/>
      <c r="B29" s="15"/>
      <c r="C29" s="15"/>
      <c r="D29" s="15"/>
      <c r="E29" s="15"/>
      <c r="F29" s="15"/>
      <c r="G29" s="16" t="s">
        <v>122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>
        <v>169</v>
      </c>
      <c r="Z29" s="17"/>
      <c r="AA29" s="17"/>
      <c r="AB29" s="17"/>
      <c r="AC29" s="18" t="s">
        <v>91</v>
      </c>
      <c r="AD29" s="18"/>
      <c r="AE29" s="18"/>
      <c r="AF29" s="18"/>
      <c r="AG29" s="18"/>
      <c r="AH29" s="18"/>
      <c r="AI29" s="17">
        <f t="shared" si="4"/>
        <v>169</v>
      </c>
      <c r="AJ29" s="17"/>
      <c r="AK29" s="17"/>
      <c r="AL29" s="17"/>
      <c r="AM29" s="17"/>
      <c r="AN29" s="19">
        <f t="shared" si="5"/>
        <v>0</v>
      </c>
      <c r="AO29" s="20"/>
      <c r="AP29" s="20"/>
      <c r="AQ29" s="20"/>
      <c r="AR29" s="21"/>
    </row>
    <row r="30" spans="1:44" ht="18" customHeight="1" x14ac:dyDescent="0.3">
      <c r="A30" s="22" t="s">
        <v>94</v>
      </c>
      <c r="B30" s="23"/>
      <c r="C30" s="23"/>
      <c r="D30" s="23"/>
      <c r="E30" s="23"/>
      <c r="F30" s="23"/>
      <c r="G30" s="24" t="s">
        <v>73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5"/>
    </row>
    <row r="31" spans="1:44" ht="27" customHeight="1" x14ac:dyDescent="0.3">
      <c r="A31" s="26"/>
      <c r="B31" s="27"/>
      <c r="C31" s="27"/>
      <c r="D31" s="27"/>
      <c r="E31" s="27"/>
      <c r="F31" s="27"/>
      <c r="G31" s="28" t="s">
        <v>106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9">
        <v>185</v>
      </c>
      <c r="Z31" s="29"/>
      <c r="AA31" s="29"/>
      <c r="AB31" s="29"/>
      <c r="AC31" s="30" t="str">
        <f t="shared" ref="AC31:AC37" si="6">IF(ISBLANK($AC$5),"NON APPLICABLE","REMISE CLUB 5%")</f>
        <v>NON APPLICABLE</v>
      </c>
      <c r="AD31" s="30"/>
      <c r="AE31" s="30"/>
      <c r="AF31" s="30"/>
      <c r="AG31" s="30"/>
      <c r="AH31" s="30"/>
      <c r="AI31" s="29">
        <f t="shared" ref="AI31:AI37" si="7">IF(AC31="NON APPLICABLE",Y31,IF(AC31="REMISE CLUB 5%",Y31*0.95,IF(AC31="REMISE QTTE 10%",Y31*0.9,IF(AC31="REMISE QTTE 15%",Y31*0.85,))))</f>
        <v>185</v>
      </c>
      <c r="AJ31" s="29"/>
      <c r="AK31" s="29"/>
      <c r="AL31" s="29"/>
      <c r="AM31" s="29"/>
      <c r="AN31" s="31">
        <f t="shared" ref="AN31:AN37" si="8">+A31*AI31</f>
        <v>0</v>
      </c>
      <c r="AO31" s="32"/>
      <c r="AP31" s="32"/>
      <c r="AQ31" s="32"/>
      <c r="AR31" s="33"/>
    </row>
    <row r="32" spans="1:44" ht="27" customHeight="1" x14ac:dyDescent="0.3">
      <c r="A32" s="6"/>
      <c r="B32" s="7"/>
      <c r="C32" s="7"/>
      <c r="D32" s="7"/>
      <c r="E32" s="7"/>
      <c r="F32" s="7"/>
      <c r="G32" s="8" t="s">
        <v>71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9">
        <v>109</v>
      </c>
      <c r="Z32" s="9"/>
      <c r="AA32" s="9"/>
      <c r="AB32" s="9"/>
      <c r="AC32" s="10" t="str">
        <f t="shared" si="6"/>
        <v>NON APPLICABLE</v>
      </c>
      <c r="AD32" s="10"/>
      <c r="AE32" s="10"/>
      <c r="AF32" s="10"/>
      <c r="AG32" s="10"/>
      <c r="AH32" s="10"/>
      <c r="AI32" s="9">
        <f t="shared" ref="AI32:AI34" si="9">IF(AC32="NON APPLICABLE",Y32,IF(AC32="REMISE CLUB 5%",Y32*0.95,IF(AC32="REMISE QTTE 10%",Y32*0.9,IF(AC32="REMISE QTTE 15%",Y32*0.85,))))</f>
        <v>109</v>
      </c>
      <c r="AJ32" s="9"/>
      <c r="AK32" s="9"/>
      <c r="AL32" s="9"/>
      <c r="AM32" s="9"/>
      <c r="AN32" s="11">
        <f t="shared" ref="AN32:AN34" si="10">+A32*AI32</f>
        <v>0</v>
      </c>
      <c r="AO32" s="12"/>
      <c r="AP32" s="12"/>
      <c r="AQ32" s="12"/>
      <c r="AR32" s="13"/>
    </row>
    <row r="33" spans="1:44" ht="27" customHeight="1" x14ac:dyDescent="0.3">
      <c r="A33" s="6"/>
      <c r="B33" s="7"/>
      <c r="C33" s="7"/>
      <c r="D33" s="7"/>
      <c r="E33" s="7"/>
      <c r="F33" s="7"/>
      <c r="G33" s="8" t="s">
        <v>116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9">
        <v>16.899999999999999</v>
      </c>
      <c r="Z33" s="9"/>
      <c r="AA33" s="9"/>
      <c r="AB33" s="9"/>
      <c r="AC33" s="10" t="str">
        <f t="shared" si="6"/>
        <v>NON APPLICABLE</v>
      </c>
      <c r="AD33" s="10"/>
      <c r="AE33" s="10"/>
      <c r="AF33" s="10"/>
      <c r="AG33" s="10"/>
      <c r="AH33" s="10"/>
      <c r="AI33" s="9">
        <f t="shared" si="9"/>
        <v>16.899999999999999</v>
      </c>
      <c r="AJ33" s="9"/>
      <c r="AK33" s="9"/>
      <c r="AL33" s="9"/>
      <c r="AM33" s="9"/>
      <c r="AN33" s="11">
        <f t="shared" si="10"/>
        <v>0</v>
      </c>
      <c r="AO33" s="12"/>
      <c r="AP33" s="12"/>
      <c r="AQ33" s="12"/>
      <c r="AR33" s="13"/>
    </row>
    <row r="34" spans="1:44" ht="27" customHeight="1" x14ac:dyDescent="0.3">
      <c r="A34" s="6"/>
      <c r="B34" s="7"/>
      <c r="C34" s="7"/>
      <c r="D34" s="7"/>
      <c r="E34" s="7"/>
      <c r="F34" s="7"/>
      <c r="G34" s="8" t="s">
        <v>115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9">
        <v>69</v>
      </c>
      <c r="Z34" s="9"/>
      <c r="AA34" s="9"/>
      <c r="AB34" s="9"/>
      <c r="AC34" s="10" t="str">
        <f t="shared" si="6"/>
        <v>NON APPLICABLE</v>
      </c>
      <c r="AD34" s="10"/>
      <c r="AE34" s="10"/>
      <c r="AF34" s="10"/>
      <c r="AG34" s="10"/>
      <c r="AH34" s="10"/>
      <c r="AI34" s="9">
        <f t="shared" si="9"/>
        <v>69</v>
      </c>
      <c r="AJ34" s="9"/>
      <c r="AK34" s="9"/>
      <c r="AL34" s="9"/>
      <c r="AM34" s="9"/>
      <c r="AN34" s="11">
        <f t="shared" si="10"/>
        <v>0</v>
      </c>
      <c r="AO34" s="12"/>
      <c r="AP34" s="12"/>
      <c r="AQ34" s="12"/>
      <c r="AR34" s="13"/>
    </row>
    <row r="35" spans="1:44" ht="27" customHeight="1" thickBot="1" x14ac:dyDescent="0.35">
      <c r="A35" s="42"/>
      <c r="B35" s="43"/>
      <c r="C35" s="43"/>
      <c r="D35" s="43"/>
      <c r="E35" s="43"/>
      <c r="F35" s="43"/>
      <c r="G35" s="44" t="s">
        <v>114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5">
        <v>99</v>
      </c>
      <c r="Z35" s="45"/>
      <c r="AA35" s="45"/>
      <c r="AB35" s="45"/>
      <c r="AC35" s="46" t="str">
        <f t="shared" si="6"/>
        <v>NON APPLICABLE</v>
      </c>
      <c r="AD35" s="46"/>
      <c r="AE35" s="46"/>
      <c r="AF35" s="46"/>
      <c r="AG35" s="46"/>
      <c r="AH35" s="46"/>
      <c r="AI35" s="45">
        <f t="shared" ref="AI35:AI36" si="11">IF(AC35="NON APPLICABLE",Y35,IF(AC35="REMISE CLUB 5%",Y35*0.95,IF(AC35="REMISE QTTE 10%",Y35*0.9,IF(AC35="REMISE QTTE 15%",Y35*0.85,))))</f>
        <v>99</v>
      </c>
      <c r="AJ35" s="45"/>
      <c r="AK35" s="45"/>
      <c r="AL35" s="45"/>
      <c r="AM35" s="45"/>
      <c r="AN35" s="47">
        <f t="shared" ref="AN35:AN36" si="12">+A35*AI35</f>
        <v>0</v>
      </c>
      <c r="AO35" s="48"/>
      <c r="AP35" s="48"/>
      <c r="AQ35" s="48"/>
      <c r="AR35" s="49"/>
    </row>
    <row r="36" spans="1:44" ht="27" customHeight="1" x14ac:dyDescent="0.3">
      <c r="A36" s="34"/>
      <c r="B36" s="35"/>
      <c r="C36" s="35"/>
      <c r="D36" s="35"/>
      <c r="E36" s="35"/>
      <c r="F36" s="35"/>
      <c r="G36" s="36" t="s">
        <v>117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7">
        <v>195</v>
      </c>
      <c r="Z36" s="37"/>
      <c r="AA36" s="37"/>
      <c r="AB36" s="37"/>
      <c r="AC36" s="38" t="str">
        <f t="shared" si="6"/>
        <v>NON APPLICABLE</v>
      </c>
      <c r="AD36" s="38"/>
      <c r="AE36" s="38"/>
      <c r="AF36" s="38"/>
      <c r="AG36" s="38"/>
      <c r="AH36" s="38"/>
      <c r="AI36" s="37">
        <f t="shared" si="11"/>
        <v>195</v>
      </c>
      <c r="AJ36" s="37"/>
      <c r="AK36" s="37"/>
      <c r="AL36" s="37"/>
      <c r="AM36" s="37"/>
      <c r="AN36" s="39">
        <f t="shared" si="12"/>
        <v>0</v>
      </c>
      <c r="AO36" s="40"/>
      <c r="AP36" s="40"/>
      <c r="AQ36" s="40"/>
      <c r="AR36" s="41"/>
    </row>
    <row r="37" spans="1:44" ht="27" customHeight="1" x14ac:dyDescent="0.3">
      <c r="A37" s="14"/>
      <c r="B37" s="15"/>
      <c r="C37" s="15"/>
      <c r="D37" s="15"/>
      <c r="E37" s="15"/>
      <c r="F37" s="15"/>
      <c r="G37" s="16" t="s">
        <v>118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>
        <v>229</v>
      </c>
      <c r="Z37" s="17"/>
      <c r="AA37" s="17"/>
      <c r="AB37" s="17"/>
      <c r="AC37" s="18" t="str">
        <f t="shared" si="6"/>
        <v>NON APPLICABLE</v>
      </c>
      <c r="AD37" s="18"/>
      <c r="AE37" s="18"/>
      <c r="AF37" s="18"/>
      <c r="AG37" s="18"/>
      <c r="AH37" s="18"/>
      <c r="AI37" s="17">
        <f t="shared" si="7"/>
        <v>229</v>
      </c>
      <c r="AJ37" s="17"/>
      <c r="AK37" s="17"/>
      <c r="AL37" s="17"/>
      <c r="AM37" s="17"/>
      <c r="AN37" s="19">
        <f t="shared" si="8"/>
        <v>0</v>
      </c>
      <c r="AO37" s="20"/>
      <c r="AP37" s="20"/>
      <c r="AQ37" s="20"/>
      <c r="AR37" s="21"/>
    </row>
    <row r="38" spans="1:44" ht="18" customHeight="1" x14ac:dyDescent="0.3">
      <c r="A38" s="22" t="s">
        <v>94</v>
      </c>
      <c r="B38" s="23"/>
      <c r="C38" s="23"/>
      <c r="D38" s="23"/>
      <c r="E38" s="23"/>
      <c r="F38" s="23"/>
      <c r="G38" s="24" t="s">
        <v>72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5"/>
    </row>
    <row r="39" spans="1:44" ht="27" customHeight="1" x14ac:dyDescent="0.3">
      <c r="A39" s="26"/>
      <c r="B39" s="27"/>
      <c r="C39" s="27"/>
      <c r="D39" s="27"/>
      <c r="E39" s="27"/>
      <c r="F39" s="27"/>
      <c r="G39" s="28" t="s">
        <v>75</v>
      </c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9">
        <v>12.9</v>
      </c>
      <c r="Z39" s="29"/>
      <c r="AA39" s="29"/>
      <c r="AB39" s="29"/>
      <c r="AC39" s="30" t="str">
        <f>IF(ISBLANK($AC$5),"NON APPLICABLE","REMISE CLUB 5%")</f>
        <v>NON APPLICABLE</v>
      </c>
      <c r="AD39" s="30"/>
      <c r="AE39" s="30"/>
      <c r="AF39" s="30"/>
      <c r="AG39" s="30"/>
      <c r="AH39" s="30"/>
      <c r="AI39" s="29">
        <f t="shared" ref="AI39:AI41" si="13">IF(AC39="NON APPLICABLE",Y39,IF(AC39="REMISE CLUB 5%",Y39*0.95,IF(AC39="REMISE QTTE 10%",Y39*0.9,IF(AC39="REMISE QTTE 15%",Y39*0.85,))))</f>
        <v>12.9</v>
      </c>
      <c r="AJ39" s="29"/>
      <c r="AK39" s="29"/>
      <c r="AL39" s="29"/>
      <c r="AM39" s="29"/>
      <c r="AN39" s="31">
        <f t="shared" ref="AN39:AN41" si="14">+A39*AI39</f>
        <v>0</v>
      </c>
      <c r="AO39" s="32"/>
      <c r="AP39" s="32"/>
      <c r="AQ39" s="32"/>
      <c r="AR39" s="33"/>
    </row>
    <row r="40" spans="1:44" ht="27" customHeight="1" x14ac:dyDescent="0.3">
      <c r="A40" s="6"/>
      <c r="B40" s="7"/>
      <c r="C40" s="7"/>
      <c r="D40" s="7"/>
      <c r="E40" s="7"/>
      <c r="F40" s="7"/>
      <c r="G40" s="8" t="s">
        <v>76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9">
        <v>15.9</v>
      </c>
      <c r="Z40" s="9"/>
      <c r="AA40" s="9"/>
      <c r="AB40" s="9"/>
      <c r="AC40" s="10" t="str">
        <f>IF(ISBLANK($AC$5),"NON APPLICABLE","REMISE CLUB 5%")</f>
        <v>NON APPLICABLE</v>
      </c>
      <c r="AD40" s="10"/>
      <c r="AE40" s="10"/>
      <c r="AF40" s="10"/>
      <c r="AG40" s="10"/>
      <c r="AH40" s="10"/>
      <c r="AI40" s="9">
        <f t="shared" si="13"/>
        <v>15.9</v>
      </c>
      <c r="AJ40" s="9"/>
      <c r="AK40" s="9"/>
      <c r="AL40" s="9"/>
      <c r="AM40" s="9"/>
      <c r="AN40" s="11">
        <f t="shared" si="14"/>
        <v>0</v>
      </c>
      <c r="AO40" s="12"/>
      <c r="AP40" s="12"/>
      <c r="AQ40" s="12"/>
      <c r="AR40" s="13"/>
    </row>
    <row r="41" spans="1:44" ht="27" customHeight="1" x14ac:dyDescent="0.3">
      <c r="A41" s="14"/>
      <c r="B41" s="15"/>
      <c r="C41" s="15"/>
      <c r="D41" s="15"/>
      <c r="E41" s="15"/>
      <c r="F41" s="15"/>
      <c r="G41" s="16" t="s">
        <v>77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7">
        <v>19.899999999999999</v>
      </c>
      <c r="Z41" s="17"/>
      <c r="AA41" s="17"/>
      <c r="AB41" s="17"/>
      <c r="AC41" s="18" t="str">
        <f>IF(ISBLANK($AC$5),"NON APPLICABLE","REMISE CLUB 5%")</f>
        <v>NON APPLICABLE</v>
      </c>
      <c r="AD41" s="18"/>
      <c r="AE41" s="18"/>
      <c r="AF41" s="18"/>
      <c r="AG41" s="18"/>
      <c r="AH41" s="18"/>
      <c r="AI41" s="17">
        <f t="shared" si="13"/>
        <v>19.899999999999999</v>
      </c>
      <c r="AJ41" s="17"/>
      <c r="AK41" s="17"/>
      <c r="AL41" s="17"/>
      <c r="AM41" s="17"/>
      <c r="AN41" s="19">
        <f t="shared" si="14"/>
        <v>0</v>
      </c>
      <c r="AO41" s="20"/>
      <c r="AP41" s="20"/>
      <c r="AQ41" s="20"/>
      <c r="AR41" s="21"/>
    </row>
    <row r="42" spans="1:44" ht="18" customHeight="1" x14ac:dyDescent="0.3">
      <c r="A42" s="22" t="s">
        <v>94</v>
      </c>
      <c r="B42" s="23"/>
      <c r="C42" s="23"/>
      <c r="D42" s="23"/>
      <c r="E42" s="23"/>
      <c r="F42" s="23"/>
      <c r="G42" s="24" t="s">
        <v>123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5"/>
    </row>
    <row r="43" spans="1:44" ht="27" customHeight="1" x14ac:dyDescent="0.3">
      <c r="A43" s="26"/>
      <c r="B43" s="27"/>
      <c r="C43" s="27"/>
      <c r="D43" s="27"/>
      <c r="E43" s="27"/>
      <c r="F43" s="27"/>
      <c r="G43" s="28" t="s">
        <v>124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9">
        <v>22.9</v>
      </c>
      <c r="Z43" s="29"/>
      <c r="AA43" s="29"/>
      <c r="AB43" s="29"/>
      <c r="AC43" s="30" t="s">
        <v>91</v>
      </c>
      <c r="AD43" s="30"/>
      <c r="AE43" s="30"/>
      <c r="AF43" s="30"/>
      <c r="AG43" s="30"/>
      <c r="AH43" s="30"/>
      <c r="AI43" s="29">
        <f t="shared" ref="AI43:AI45" si="15">IF(AC43="NON APPLICABLE",Y43,IF(AC43="REMISE CLUB 5%",Y43*0.95,IF(AC43="REMISE QTTE 10%",Y43*0.9,IF(AC43="REMISE QTTE 15%",Y43*0.85,))))</f>
        <v>22.9</v>
      </c>
      <c r="AJ43" s="29"/>
      <c r="AK43" s="29"/>
      <c r="AL43" s="29"/>
      <c r="AM43" s="29"/>
      <c r="AN43" s="31">
        <f t="shared" ref="AN43:AN45" si="16">+A43*AI43</f>
        <v>0</v>
      </c>
      <c r="AO43" s="32"/>
      <c r="AP43" s="32"/>
      <c r="AQ43" s="32"/>
      <c r="AR43" s="33"/>
    </row>
    <row r="44" spans="1:44" ht="27" customHeight="1" x14ac:dyDescent="0.3">
      <c r="A44" s="6"/>
      <c r="B44" s="7"/>
      <c r="C44" s="7"/>
      <c r="D44" s="7"/>
      <c r="E44" s="7"/>
      <c r="F44" s="7"/>
      <c r="G44" s="8" t="s">
        <v>125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9">
        <v>22.9</v>
      </c>
      <c r="Z44" s="9"/>
      <c r="AA44" s="9"/>
      <c r="AB44" s="9"/>
      <c r="AC44" s="10" t="s">
        <v>91</v>
      </c>
      <c r="AD44" s="10"/>
      <c r="AE44" s="10"/>
      <c r="AF44" s="10"/>
      <c r="AG44" s="10"/>
      <c r="AH44" s="10"/>
      <c r="AI44" s="9">
        <f t="shared" si="15"/>
        <v>22.9</v>
      </c>
      <c r="AJ44" s="9"/>
      <c r="AK44" s="9"/>
      <c r="AL44" s="9"/>
      <c r="AM44" s="9"/>
      <c r="AN44" s="11">
        <f t="shared" si="16"/>
        <v>0</v>
      </c>
      <c r="AO44" s="12"/>
      <c r="AP44" s="12"/>
      <c r="AQ44" s="12"/>
      <c r="AR44" s="13"/>
    </row>
    <row r="45" spans="1:44" ht="27" customHeight="1" x14ac:dyDescent="0.3">
      <c r="A45" s="14"/>
      <c r="B45" s="15"/>
      <c r="C45" s="15"/>
      <c r="D45" s="15"/>
      <c r="E45" s="15"/>
      <c r="F45" s="15"/>
      <c r="G45" s="16" t="s">
        <v>126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>
        <v>19.899999999999999</v>
      </c>
      <c r="Z45" s="17"/>
      <c r="AA45" s="17"/>
      <c r="AB45" s="17"/>
      <c r="AC45" s="18" t="s">
        <v>91</v>
      </c>
      <c r="AD45" s="18"/>
      <c r="AE45" s="18"/>
      <c r="AF45" s="18"/>
      <c r="AG45" s="18"/>
      <c r="AH45" s="18"/>
      <c r="AI45" s="17">
        <f t="shared" si="15"/>
        <v>19.899999999999999</v>
      </c>
      <c r="AJ45" s="17"/>
      <c r="AK45" s="17"/>
      <c r="AL45" s="17"/>
      <c r="AM45" s="17"/>
      <c r="AN45" s="19">
        <f t="shared" si="16"/>
        <v>0</v>
      </c>
      <c r="AO45" s="20"/>
      <c r="AP45" s="20"/>
      <c r="AQ45" s="20"/>
      <c r="AR45" s="21"/>
    </row>
    <row r="46" spans="1:44" ht="18" customHeight="1" x14ac:dyDescent="0.3">
      <c r="A46" s="22" t="s">
        <v>94</v>
      </c>
      <c r="B46" s="23"/>
      <c r="C46" s="23"/>
      <c r="D46" s="23"/>
      <c r="E46" s="23"/>
      <c r="F46" s="23"/>
      <c r="G46" s="24" t="s">
        <v>37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5"/>
    </row>
    <row r="47" spans="1:44" ht="27" customHeight="1" x14ac:dyDescent="0.3">
      <c r="A47" s="92"/>
      <c r="B47" s="93"/>
      <c r="C47" s="93"/>
      <c r="D47" s="93"/>
      <c r="E47" s="93"/>
      <c r="F47" s="93"/>
      <c r="G47" s="28" t="s">
        <v>79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9">
        <v>85</v>
      </c>
      <c r="Z47" s="29"/>
      <c r="AA47" s="29"/>
      <c r="AB47" s="29"/>
      <c r="AC47" s="30" t="str">
        <f>IF(A47&lt;3,IF(ISBLANK($AC$5),"NON APPLICABLE","REMISE CLUB 5%"),IF(A47&lt;8,"REMISE QTTE 10%","REMISE QTTE 15%"))</f>
        <v>NON APPLICABLE</v>
      </c>
      <c r="AD47" s="30"/>
      <c r="AE47" s="30"/>
      <c r="AF47" s="30"/>
      <c r="AG47" s="30"/>
      <c r="AH47" s="30"/>
      <c r="AI47" s="29">
        <f t="shared" ref="AI47:AI58" si="17">IF(AC47="NON APPLICABLE",Y47,IF(AC47="REMISE CLUB 5%",Y47*0.95,IF(AC47="REMISE QTTE 10%",Y47*0.9,IF(AC47="REMISE QTTE 15%",Y47*0.85,))))</f>
        <v>85</v>
      </c>
      <c r="AJ47" s="29"/>
      <c r="AK47" s="29"/>
      <c r="AL47" s="29"/>
      <c r="AM47" s="29"/>
      <c r="AN47" s="31">
        <f t="shared" ref="AN47:AN58" si="18">+A47*AI47</f>
        <v>0</v>
      </c>
      <c r="AO47" s="32"/>
      <c r="AP47" s="32"/>
      <c r="AQ47" s="32"/>
      <c r="AR47" s="33"/>
    </row>
    <row r="48" spans="1:44" ht="27" customHeight="1" x14ac:dyDescent="0.3">
      <c r="A48" s="90"/>
      <c r="B48" s="91"/>
      <c r="C48" s="91"/>
      <c r="D48" s="91"/>
      <c r="E48" s="91"/>
      <c r="F48" s="91"/>
      <c r="G48" s="8" t="s">
        <v>78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9">
        <v>95</v>
      </c>
      <c r="Z48" s="9"/>
      <c r="AA48" s="9"/>
      <c r="AB48" s="9"/>
      <c r="AC48" s="10" t="s">
        <v>91</v>
      </c>
      <c r="AD48" s="10"/>
      <c r="AE48" s="10"/>
      <c r="AF48" s="10"/>
      <c r="AG48" s="10"/>
      <c r="AH48" s="10"/>
      <c r="AI48" s="9">
        <f t="shared" si="17"/>
        <v>95</v>
      </c>
      <c r="AJ48" s="9"/>
      <c r="AK48" s="9"/>
      <c r="AL48" s="9"/>
      <c r="AM48" s="9"/>
      <c r="AN48" s="11">
        <f t="shared" si="18"/>
        <v>0</v>
      </c>
      <c r="AO48" s="12"/>
      <c r="AP48" s="12"/>
      <c r="AQ48" s="12"/>
      <c r="AR48" s="13"/>
    </row>
    <row r="49" spans="1:44" ht="27" customHeight="1" x14ac:dyDescent="0.3">
      <c r="A49" s="90"/>
      <c r="B49" s="91"/>
      <c r="C49" s="91"/>
      <c r="D49" s="91"/>
      <c r="E49" s="91"/>
      <c r="F49" s="91"/>
      <c r="G49" s="8" t="s">
        <v>80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9">
        <v>68</v>
      </c>
      <c r="Z49" s="9"/>
      <c r="AA49" s="9"/>
      <c r="AB49" s="9"/>
      <c r="AC49" s="10" t="str">
        <f t="shared" ref="AC49:AC54" si="19">IF(A49&lt;3,IF(ISBLANK($AC$5),"NON APPLICABLE","REMISE CLUB 5%"),IF(A49&lt;8,"REMISE QTTE 10%","REMISE QTTE 15%"))</f>
        <v>NON APPLICABLE</v>
      </c>
      <c r="AD49" s="10"/>
      <c r="AE49" s="10"/>
      <c r="AF49" s="10"/>
      <c r="AG49" s="10"/>
      <c r="AH49" s="10"/>
      <c r="AI49" s="9">
        <f t="shared" si="17"/>
        <v>68</v>
      </c>
      <c r="AJ49" s="9"/>
      <c r="AK49" s="9"/>
      <c r="AL49" s="9"/>
      <c r="AM49" s="9"/>
      <c r="AN49" s="94">
        <f t="shared" ref="AN49" si="20">+A49*AI49</f>
        <v>0</v>
      </c>
      <c r="AO49" s="95"/>
      <c r="AP49" s="95"/>
      <c r="AQ49" s="95"/>
      <c r="AR49" s="96"/>
    </row>
    <row r="50" spans="1:44" ht="27" customHeight="1" x14ac:dyDescent="0.3">
      <c r="A50" s="90"/>
      <c r="B50" s="91"/>
      <c r="C50" s="91"/>
      <c r="D50" s="91"/>
      <c r="E50" s="91"/>
      <c r="F50" s="91"/>
      <c r="G50" s="8" t="s">
        <v>104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9">
        <v>75</v>
      </c>
      <c r="Z50" s="9"/>
      <c r="AA50" s="9"/>
      <c r="AB50" s="9"/>
      <c r="AC50" s="10" t="str">
        <f t="shared" si="19"/>
        <v>NON APPLICABLE</v>
      </c>
      <c r="AD50" s="10"/>
      <c r="AE50" s="10"/>
      <c r="AF50" s="10"/>
      <c r="AG50" s="10"/>
      <c r="AH50" s="10"/>
      <c r="AI50" s="9">
        <f t="shared" si="17"/>
        <v>75</v>
      </c>
      <c r="AJ50" s="9"/>
      <c r="AK50" s="9"/>
      <c r="AL50" s="9"/>
      <c r="AM50" s="9"/>
      <c r="AN50" s="94">
        <f t="shared" si="18"/>
        <v>0</v>
      </c>
      <c r="AO50" s="95"/>
      <c r="AP50" s="95"/>
      <c r="AQ50" s="95"/>
      <c r="AR50" s="96"/>
    </row>
    <row r="51" spans="1:44" ht="27" customHeight="1" x14ac:dyDescent="0.3">
      <c r="A51" s="90"/>
      <c r="B51" s="91"/>
      <c r="C51" s="91"/>
      <c r="D51" s="91"/>
      <c r="E51" s="91"/>
      <c r="F51" s="91"/>
      <c r="G51" s="8" t="s">
        <v>81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9">
        <v>44</v>
      </c>
      <c r="Z51" s="9"/>
      <c r="AA51" s="9"/>
      <c r="AB51" s="9"/>
      <c r="AC51" s="10" t="str">
        <f t="shared" si="19"/>
        <v>NON APPLICABLE</v>
      </c>
      <c r="AD51" s="10"/>
      <c r="AE51" s="10"/>
      <c r="AF51" s="10"/>
      <c r="AG51" s="10"/>
      <c r="AH51" s="10"/>
      <c r="AI51" s="9">
        <f t="shared" si="17"/>
        <v>44</v>
      </c>
      <c r="AJ51" s="9"/>
      <c r="AK51" s="9"/>
      <c r="AL51" s="9"/>
      <c r="AM51" s="9"/>
      <c r="AN51" s="94">
        <f>+AI51*A51</f>
        <v>0</v>
      </c>
      <c r="AO51" s="95"/>
      <c r="AP51" s="95"/>
      <c r="AQ51" s="95"/>
      <c r="AR51" s="96"/>
    </row>
    <row r="52" spans="1:44" ht="27" customHeight="1" x14ac:dyDescent="0.3">
      <c r="A52" s="90"/>
      <c r="B52" s="91"/>
      <c r="C52" s="91"/>
      <c r="D52" s="91"/>
      <c r="E52" s="91"/>
      <c r="F52" s="91"/>
      <c r="G52" s="8" t="s">
        <v>82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9">
        <v>27</v>
      </c>
      <c r="Z52" s="9"/>
      <c r="AA52" s="9"/>
      <c r="AB52" s="9"/>
      <c r="AC52" s="10" t="str">
        <f t="shared" si="19"/>
        <v>NON APPLICABLE</v>
      </c>
      <c r="AD52" s="10"/>
      <c r="AE52" s="10"/>
      <c r="AF52" s="10"/>
      <c r="AG52" s="10"/>
      <c r="AH52" s="10"/>
      <c r="AI52" s="9">
        <f t="shared" si="17"/>
        <v>27</v>
      </c>
      <c r="AJ52" s="9"/>
      <c r="AK52" s="9"/>
      <c r="AL52" s="9"/>
      <c r="AM52" s="9"/>
      <c r="AN52" s="94">
        <f t="shared" si="18"/>
        <v>0</v>
      </c>
      <c r="AO52" s="95"/>
      <c r="AP52" s="95"/>
      <c r="AQ52" s="95"/>
      <c r="AR52" s="96"/>
    </row>
    <row r="53" spans="1:44" ht="27" customHeight="1" x14ac:dyDescent="0.3">
      <c r="A53" s="97"/>
      <c r="B53" s="98"/>
      <c r="C53" s="98"/>
      <c r="D53" s="98"/>
      <c r="E53" s="98"/>
      <c r="F53" s="98"/>
      <c r="G53" s="8" t="s">
        <v>83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9">
        <v>27</v>
      </c>
      <c r="Z53" s="9"/>
      <c r="AA53" s="9"/>
      <c r="AB53" s="9"/>
      <c r="AC53" s="10" t="str">
        <f t="shared" si="19"/>
        <v>NON APPLICABLE</v>
      </c>
      <c r="AD53" s="10"/>
      <c r="AE53" s="10"/>
      <c r="AF53" s="10"/>
      <c r="AG53" s="10"/>
      <c r="AH53" s="10"/>
      <c r="AI53" s="9">
        <f t="shared" si="17"/>
        <v>27</v>
      </c>
      <c r="AJ53" s="9"/>
      <c r="AK53" s="9"/>
      <c r="AL53" s="9"/>
      <c r="AM53" s="9"/>
      <c r="AN53" s="94">
        <f>+AI53*A53</f>
        <v>0</v>
      </c>
      <c r="AO53" s="95"/>
      <c r="AP53" s="95"/>
      <c r="AQ53" s="95"/>
      <c r="AR53" s="96"/>
    </row>
    <row r="54" spans="1:44" ht="27" customHeight="1" x14ac:dyDescent="0.3">
      <c r="A54" s="90"/>
      <c r="B54" s="91"/>
      <c r="C54" s="91"/>
      <c r="D54" s="91"/>
      <c r="E54" s="91"/>
      <c r="F54" s="91"/>
      <c r="G54" s="8" t="s">
        <v>84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9">
        <v>30</v>
      </c>
      <c r="Z54" s="9"/>
      <c r="AA54" s="9"/>
      <c r="AB54" s="9"/>
      <c r="AC54" s="10" t="str">
        <f t="shared" si="19"/>
        <v>NON APPLICABLE</v>
      </c>
      <c r="AD54" s="10"/>
      <c r="AE54" s="10"/>
      <c r="AF54" s="10"/>
      <c r="AG54" s="10"/>
      <c r="AH54" s="10"/>
      <c r="AI54" s="9">
        <f t="shared" si="17"/>
        <v>30</v>
      </c>
      <c r="AJ54" s="9"/>
      <c r="AK54" s="9"/>
      <c r="AL54" s="9"/>
      <c r="AM54" s="9"/>
      <c r="AN54" s="94">
        <f t="shared" si="18"/>
        <v>0</v>
      </c>
      <c r="AO54" s="95"/>
      <c r="AP54" s="95"/>
      <c r="AQ54" s="95"/>
      <c r="AR54" s="96"/>
    </row>
    <row r="55" spans="1:44" ht="27" customHeight="1" x14ac:dyDescent="0.3">
      <c r="A55" s="90"/>
      <c r="B55" s="91"/>
      <c r="C55" s="91"/>
      <c r="D55" s="91"/>
      <c r="E55" s="91"/>
      <c r="F55" s="91"/>
      <c r="G55" s="8" t="s">
        <v>39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9">
        <v>35</v>
      </c>
      <c r="Z55" s="9"/>
      <c r="AA55" s="9"/>
      <c r="AB55" s="9"/>
      <c r="AC55" s="10" t="s">
        <v>91</v>
      </c>
      <c r="AD55" s="10"/>
      <c r="AE55" s="10"/>
      <c r="AF55" s="10"/>
      <c r="AG55" s="10"/>
      <c r="AH55" s="10"/>
      <c r="AI55" s="9">
        <f t="shared" si="17"/>
        <v>35</v>
      </c>
      <c r="AJ55" s="9"/>
      <c r="AK55" s="9"/>
      <c r="AL55" s="9"/>
      <c r="AM55" s="9"/>
      <c r="AN55" s="11">
        <f t="shared" si="18"/>
        <v>0</v>
      </c>
      <c r="AO55" s="12"/>
      <c r="AP55" s="12"/>
      <c r="AQ55" s="12"/>
      <c r="AR55" s="13"/>
    </row>
    <row r="56" spans="1:44" ht="27" customHeight="1" x14ac:dyDescent="0.3">
      <c r="A56" s="90"/>
      <c r="B56" s="91"/>
      <c r="C56" s="91"/>
      <c r="D56" s="91"/>
      <c r="E56" s="91"/>
      <c r="F56" s="91"/>
      <c r="G56" s="8" t="s">
        <v>38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9">
        <v>269</v>
      </c>
      <c r="Z56" s="9"/>
      <c r="AA56" s="9"/>
      <c r="AB56" s="9"/>
      <c r="AC56" s="10" t="s">
        <v>91</v>
      </c>
      <c r="AD56" s="10"/>
      <c r="AE56" s="10"/>
      <c r="AF56" s="10"/>
      <c r="AG56" s="10"/>
      <c r="AH56" s="10"/>
      <c r="AI56" s="9">
        <f t="shared" si="17"/>
        <v>269</v>
      </c>
      <c r="AJ56" s="9"/>
      <c r="AK56" s="9"/>
      <c r="AL56" s="9"/>
      <c r="AM56" s="9"/>
      <c r="AN56" s="11">
        <f t="shared" si="18"/>
        <v>0</v>
      </c>
      <c r="AO56" s="12"/>
      <c r="AP56" s="12"/>
      <c r="AQ56" s="12"/>
      <c r="AR56" s="13"/>
    </row>
    <row r="57" spans="1:44" ht="27" customHeight="1" x14ac:dyDescent="0.3">
      <c r="A57" s="90"/>
      <c r="B57" s="91"/>
      <c r="C57" s="91"/>
      <c r="D57" s="91"/>
      <c r="E57" s="91"/>
      <c r="F57" s="91"/>
      <c r="G57" s="8" t="s">
        <v>85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9">
        <v>68</v>
      </c>
      <c r="Z57" s="9"/>
      <c r="AA57" s="9"/>
      <c r="AB57" s="9"/>
      <c r="AC57" s="10" t="s">
        <v>91</v>
      </c>
      <c r="AD57" s="10"/>
      <c r="AE57" s="10"/>
      <c r="AF57" s="10"/>
      <c r="AG57" s="10"/>
      <c r="AH57" s="10"/>
      <c r="AI57" s="9">
        <f t="shared" si="17"/>
        <v>68</v>
      </c>
      <c r="AJ57" s="9"/>
      <c r="AK57" s="9"/>
      <c r="AL57" s="9"/>
      <c r="AM57" s="9"/>
      <c r="AN57" s="11">
        <f t="shared" si="18"/>
        <v>0</v>
      </c>
      <c r="AO57" s="12"/>
      <c r="AP57" s="12"/>
      <c r="AQ57" s="12"/>
      <c r="AR57" s="13"/>
    </row>
    <row r="58" spans="1:44" ht="27" customHeight="1" x14ac:dyDescent="0.3">
      <c r="A58" s="99"/>
      <c r="B58" s="100"/>
      <c r="C58" s="100"/>
      <c r="D58" s="100"/>
      <c r="E58" s="100"/>
      <c r="F58" s="100"/>
      <c r="G58" s="16" t="s">
        <v>107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7">
        <v>69</v>
      </c>
      <c r="Z58" s="17"/>
      <c r="AA58" s="17"/>
      <c r="AB58" s="17"/>
      <c r="AC58" s="18" t="s">
        <v>91</v>
      </c>
      <c r="AD58" s="18"/>
      <c r="AE58" s="18"/>
      <c r="AF58" s="18"/>
      <c r="AG58" s="18"/>
      <c r="AH58" s="18"/>
      <c r="AI58" s="17">
        <f t="shared" si="17"/>
        <v>69</v>
      </c>
      <c r="AJ58" s="17"/>
      <c r="AK58" s="17"/>
      <c r="AL58" s="17"/>
      <c r="AM58" s="17"/>
      <c r="AN58" s="19">
        <f t="shared" si="18"/>
        <v>0</v>
      </c>
      <c r="AO58" s="20"/>
      <c r="AP58" s="20"/>
      <c r="AQ58" s="20"/>
      <c r="AR58" s="21"/>
    </row>
    <row r="59" spans="1:44" ht="18" customHeight="1" x14ac:dyDescent="0.3">
      <c r="A59" s="22" t="s">
        <v>94</v>
      </c>
      <c r="B59" s="23"/>
      <c r="C59" s="23"/>
      <c r="D59" s="23"/>
      <c r="E59" s="23"/>
      <c r="F59" s="23"/>
      <c r="G59" s="24" t="s">
        <v>86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5"/>
    </row>
    <row r="60" spans="1:44" ht="27" customHeight="1" x14ac:dyDescent="0.3">
      <c r="A60" s="26"/>
      <c r="B60" s="27"/>
      <c r="C60" s="27"/>
      <c r="D60" s="27"/>
      <c r="E60" s="27"/>
      <c r="F60" s="27"/>
      <c r="G60" s="28" t="s">
        <v>88</v>
      </c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9">
        <v>345</v>
      </c>
      <c r="Z60" s="29"/>
      <c r="AA60" s="29"/>
      <c r="AB60" s="29"/>
      <c r="AC60" s="30" t="s">
        <v>91</v>
      </c>
      <c r="AD60" s="30"/>
      <c r="AE60" s="30"/>
      <c r="AF60" s="30"/>
      <c r="AG60" s="30"/>
      <c r="AH60" s="30"/>
      <c r="AI60" s="29">
        <f t="shared" ref="AI60:AI61" si="21">IF(AC60="NON APPLICABLE",Y60,IF(AC60="REMISE CLUB 5%",Y60*0.95,IF(AC60="REMISE QTTE 10%",Y60*0.9,IF(AC60="REMISE QTTE 15%",Y60*0.85,))))</f>
        <v>345</v>
      </c>
      <c r="AJ60" s="29"/>
      <c r="AK60" s="29"/>
      <c r="AL60" s="29"/>
      <c r="AM60" s="29"/>
      <c r="AN60" s="31">
        <f t="shared" ref="AN60:AN61" si="22">+A60*AI60</f>
        <v>0</v>
      </c>
      <c r="AO60" s="32"/>
      <c r="AP60" s="32"/>
      <c r="AQ60" s="32"/>
      <c r="AR60" s="33"/>
    </row>
    <row r="61" spans="1:44" ht="27" customHeight="1" x14ac:dyDescent="0.3">
      <c r="A61" s="14"/>
      <c r="B61" s="15"/>
      <c r="C61" s="15"/>
      <c r="D61" s="15"/>
      <c r="E61" s="15"/>
      <c r="F61" s="15"/>
      <c r="G61" s="16" t="s">
        <v>87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7">
        <v>390</v>
      </c>
      <c r="Z61" s="17"/>
      <c r="AA61" s="17"/>
      <c r="AB61" s="17"/>
      <c r="AC61" s="18" t="s">
        <v>91</v>
      </c>
      <c r="AD61" s="18"/>
      <c r="AE61" s="18"/>
      <c r="AF61" s="18"/>
      <c r="AG61" s="18"/>
      <c r="AH61" s="18"/>
      <c r="AI61" s="17">
        <f t="shared" si="21"/>
        <v>390</v>
      </c>
      <c r="AJ61" s="17"/>
      <c r="AK61" s="17"/>
      <c r="AL61" s="17"/>
      <c r="AM61" s="17"/>
      <c r="AN61" s="19">
        <f t="shared" si="22"/>
        <v>0</v>
      </c>
      <c r="AO61" s="20"/>
      <c r="AP61" s="20"/>
      <c r="AQ61" s="20"/>
      <c r="AR61" s="21"/>
    </row>
    <row r="62" spans="1:44" ht="18" customHeight="1" x14ac:dyDescent="0.3">
      <c r="A62" s="22" t="s">
        <v>94</v>
      </c>
      <c r="B62" s="23"/>
      <c r="C62" s="23"/>
      <c r="D62" s="23"/>
      <c r="E62" s="23"/>
      <c r="F62" s="23"/>
      <c r="G62" s="24" t="s">
        <v>36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5"/>
    </row>
    <row r="63" spans="1:44" ht="27" customHeight="1" x14ac:dyDescent="0.3">
      <c r="A63" s="101"/>
      <c r="B63" s="102"/>
      <c r="C63" s="102"/>
      <c r="D63" s="102"/>
      <c r="E63" s="102"/>
      <c r="F63" s="102"/>
      <c r="G63" s="103" t="s">
        <v>89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>
        <v>189</v>
      </c>
      <c r="Z63" s="104"/>
      <c r="AA63" s="104"/>
      <c r="AB63" s="104"/>
      <c r="AC63" s="105" t="s">
        <v>91</v>
      </c>
      <c r="AD63" s="105"/>
      <c r="AE63" s="105"/>
      <c r="AF63" s="105"/>
      <c r="AG63" s="105"/>
      <c r="AH63" s="105"/>
      <c r="AI63" s="104">
        <f>IF(AC63="NON APPLICABLE",Y63,IF(AC63="REMISE CLUB 5%",Y63*0.95,IF(AC63="REMISE QTTE 10%",Y63*0.9,IF(AC63="REMISE QTTE 15%",Y63*0.85,))))</f>
        <v>189</v>
      </c>
      <c r="AJ63" s="104"/>
      <c r="AK63" s="104"/>
      <c r="AL63" s="104"/>
      <c r="AM63" s="104"/>
      <c r="AN63" s="106">
        <f>+A63*AI63</f>
        <v>0</v>
      </c>
      <c r="AO63" s="107"/>
      <c r="AP63" s="107"/>
      <c r="AQ63" s="107"/>
      <c r="AR63" s="108"/>
    </row>
    <row r="64" spans="1:44" ht="18" customHeight="1" x14ac:dyDescent="0.3">
      <c r="A64" s="22" t="s">
        <v>94</v>
      </c>
      <c r="B64" s="23"/>
      <c r="C64" s="23"/>
      <c r="D64" s="23"/>
      <c r="E64" s="23"/>
      <c r="F64" s="23"/>
      <c r="G64" s="24" t="s">
        <v>43</v>
      </c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5"/>
    </row>
    <row r="65" spans="1:44" ht="27" customHeight="1" x14ac:dyDescent="0.3">
      <c r="A65" s="26"/>
      <c r="B65" s="27"/>
      <c r="C65" s="27"/>
      <c r="D65" s="27"/>
      <c r="E65" s="27"/>
      <c r="F65" s="27"/>
      <c r="G65" s="28" t="s">
        <v>22</v>
      </c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9">
        <v>699</v>
      </c>
      <c r="Z65" s="29"/>
      <c r="AA65" s="29"/>
      <c r="AB65" s="29"/>
      <c r="AC65" s="30" t="s">
        <v>91</v>
      </c>
      <c r="AD65" s="30"/>
      <c r="AE65" s="30"/>
      <c r="AF65" s="30"/>
      <c r="AG65" s="30"/>
      <c r="AH65" s="30"/>
      <c r="AI65" s="29">
        <f t="shared" ref="AI65:AI71" si="23">IF(AC65="NON APPLICABLE",Y65,IF(AC65="REMISE CLUB 5%",Y65*0.95,IF(AC65="REMISE QTTE 10%",Y65*0.9,IF(AC65="REMISE QTTE 15%",Y65*0.85,))))</f>
        <v>699</v>
      </c>
      <c r="AJ65" s="29"/>
      <c r="AK65" s="29"/>
      <c r="AL65" s="29"/>
      <c r="AM65" s="29"/>
      <c r="AN65" s="31">
        <f t="shared" ref="AN65:AN71" si="24">+A65*AI65</f>
        <v>0</v>
      </c>
      <c r="AO65" s="32"/>
      <c r="AP65" s="32"/>
      <c r="AQ65" s="32"/>
      <c r="AR65" s="33"/>
    </row>
    <row r="66" spans="1:44" ht="27" customHeight="1" x14ac:dyDescent="0.3">
      <c r="A66" s="6"/>
      <c r="B66" s="7"/>
      <c r="C66" s="7"/>
      <c r="D66" s="7"/>
      <c r="E66" s="7"/>
      <c r="F66" s="7"/>
      <c r="G66" s="8" t="s">
        <v>23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9">
        <v>725</v>
      </c>
      <c r="Z66" s="9"/>
      <c r="AA66" s="9"/>
      <c r="AB66" s="9"/>
      <c r="AC66" s="10" t="s">
        <v>91</v>
      </c>
      <c r="AD66" s="10"/>
      <c r="AE66" s="10"/>
      <c r="AF66" s="10"/>
      <c r="AG66" s="10"/>
      <c r="AH66" s="10"/>
      <c r="AI66" s="9">
        <f t="shared" si="23"/>
        <v>725</v>
      </c>
      <c r="AJ66" s="9"/>
      <c r="AK66" s="9"/>
      <c r="AL66" s="9"/>
      <c r="AM66" s="9"/>
      <c r="AN66" s="11">
        <f t="shared" si="24"/>
        <v>0</v>
      </c>
      <c r="AO66" s="12"/>
      <c r="AP66" s="12"/>
      <c r="AQ66" s="12"/>
      <c r="AR66" s="13"/>
    </row>
    <row r="67" spans="1:44" ht="27" customHeight="1" x14ac:dyDescent="0.3">
      <c r="A67" s="6"/>
      <c r="B67" s="7"/>
      <c r="C67" s="7"/>
      <c r="D67" s="7"/>
      <c r="E67" s="7"/>
      <c r="F67" s="7"/>
      <c r="G67" s="8" t="s">
        <v>45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9">
        <v>509</v>
      </c>
      <c r="Z67" s="9"/>
      <c r="AA67" s="9"/>
      <c r="AB67" s="9"/>
      <c r="AC67" s="10" t="s">
        <v>91</v>
      </c>
      <c r="AD67" s="10"/>
      <c r="AE67" s="10"/>
      <c r="AF67" s="10"/>
      <c r="AG67" s="10"/>
      <c r="AH67" s="10"/>
      <c r="AI67" s="9">
        <f t="shared" si="23"/>
        <v>509</v>
      </c>
      <c r="AJ67" s="9"/>
      <c r="AK67" s="9"/>
      <c r="AL67" s="9"/>
      <c r="AM67" s="9"/>
      <c r="AN67" s="11">
        <f t="shared" si="24"/>
        <v>0</v>
      </c>
      <c r="AO67" s="12"/>
      <c r="AP67" s="12"/>
      <c r="AQ67" s="12"/>
      <c r="AR67" s="13"/>
    </row>
    <row r="68" spans="1:44" ht="27" customHeight="1" x14ac:dyDescent="0.3">
      <c r="A68" s="6"/>
      <c r="B68" s="7"/>
      <c r="C68" s="7"/>
      <c r="D68" s="7"/>
      <c r="E68" s="7"/>
      <c r="F68" s="7"/>
      <c r="G68" s="8" t="s">
        <v>24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9">
        <v>525</v>
      </c>
      <c r="Z68" s="9"/>
      <c r="AA68" s="9"/>
      <c r="AB68" s="9"/>
      <c r="AC68" s="10" t="s">
        <v>91</v>
      </c>
      <c r="AD68" s="10"/>
      <c r="AE68" s="10"/>
      <c r="AF68" s="10"/>
      <c r="AG68" s="10"/>
      <c r="AH68" s="10"/>
      <c r="AI68" s="9">
        <f t="shared" si="23"/>
        <v>525</v>
      </c>
      <c r="AJ68" s="9"/>
      <c r="AK68" s="9"/>
      <c r="AL68" s="9"/>
      <c r="AM68" s="9"/>
      <c r="AN68" s="11">
        <f t="shared" si="24"/>
        <v>0</v>
      </c>
      <c r="AO68" s="12"/>
      <c r="AP68" s="12"/>
      <c r="AQ68" s="12"/>
      <c r="AR68" s="13"/>
    </row>
    <row r="69" spans="1:44" ht="27" customHeight="1" x14ac:dyDescent="0.3">
      <c r="A69" s="6"/>
      <c r="B69" s="7"/>
      <c r="C69" s="7"/>
      <c r="D69" s="7"/>
      <c r="E69" s="7"/>
      <c r="F69" s="7"/>
      <c r="G69" s="8" t="s">
        <v>25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9">
        <v>539</v>
      </c>
      <c r="Z69" s="9"/>
      <c r="AA69" s="9"/>
      <c r="AB69" s="9"/>
      <c r="AC69" s="10" t="s">
        <v>91</v>
      </c>
      <c r="AD69" s="10"/>
      <c r="AE69" s="10"/>
      <c r="AF69" s="10"/>
      <c r="AG69" s="10"/>
      <c r="AH69" s="10"/>
      <c r="AI69" s="9">
        <f t="shared" si="23"/>
        <v>539</v>
      </c>
      <c r="AJ69" s="9"/>
      <c r="AK69" s="9"/>
      <c r="AL69" s="9"/>
      <c r="AM69" s="9"/>
      <c r="AN69" s="11">
        <f t="shared" si="24"/>
        <v>0</v>
      </c>
      <c r="AO69" s="12"/>
      <c r="AP69" s="12"/>
      <c r="AQ69" s="12"/>
      <c r="AR69" s="13"/>
    </row>
    <row r="70" spans="1:44" ht="27" customHeight="1" x14ac:dyDescent="0.3">
      <c r="A70" s="6"/>
      <c r="B70" s="7"/>
      <c r="C70" s="7"/>
      <c r="D70" s="7"/>
      <c r="E70" s="7"/>
      <c r="F70" s="7"/>
      <c r="G70" s="8" t="s">
        <v>100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9">
        <v>280</v>
      </c>
      <c r="Z70" s="9"/>
      <c r="AA70" s="9"/>
      <c r="AB70" s="9"/>
      <c r="AC70" s="10" t="s">
        <v>91</v>
      </c>
      <c r="AD70" s="10"/>
      <c r="AE70" s="10"/>
      <c r="AF70" s="10"/>
      <c r="AG70" s="10"/>
      <c r="AH70" s="10"/>
      <c r="AI70" s="9">
        <f t="shared" si="23"/>
        <v>280</v>
      </c>
      <c r="AJ70" s="9"/>
      <c r="AK70" s="9"/>
      <c r="AL70" s="9"/>
      <c r="AM70" s="9"/>
      <c r="AN70" s="11">
        <f t="shared" si="24"/>
        <v>0</v>
      </c>
      <c r="AO70" s="12"/>
      <c r="AP70" s="12"/>
      <c r="AQ70" s="12"/>
      <c r="AR70" s="13"/>
    </row>
    <row r="71" spans="1:44" ht="27" customHeight="1" x14ac:dyDescent="0.3">
      <c r="A71" s="14"/>
      <c r="B71" s="15"/>
      <c r="C71" s="15"/>
      <c r="D71" s="15"/>
      <c r="E71" s="15"/>
      <c r="F71" s="15"/>
      <c r="G71" s="16" t="s">
        <v>101</v>
      </c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7">
        <v>280</v>
      </c>
      <c r="Z71" s="17"/>
      <c r="AA71" s="17"/>
      <c r="AB71" s="17"/>
      <c r="AC71" s="18" t="s">
        <v>91</v>
      </c>
      <c r="AD71" s="18"/>
      <c r="AE71" s="18"/>
      <c r="AF71" s="18"/>
      <c r="AG71" s="18"/>
      <c r="AH71" s="18"/>
      <c r="AI71" s="17">
        <f t="shared" si="23"/>
        <v>280</v>
      </c>
      <c r="AJ71" s="17"/>
      <c r="AK71" s="17"/>
      <c r="AL71" s="17"/>
      <c r="AM71" s="17"/>
      <c r="AN71" s="19">
        <f t="shared" si="24"/>
        <v>0</v>
      </c>
      <c r="AO71" s="20"/>
      <c r="AP71" s="20"/>
      <c r="AQ71" s="20"/>
      <c r="AR71" s="21"/>
    </row>
    <row r="72" spans="1:44" ht="18" customHeight="1" x14ac:dyDescent="0.3">
      <c r="A72" s="22" t="s">
        <v>94</v>
      </c>
      <c r="B72" s="23"/>
      <c r="C72" s="23"/>
      <c r="D72" s="23"/>
      <c r="E72" s="23"/>
      <c r="F72" s="23"/>
      <c r="G72" s="24" t="s">
        <v>44</v>
      </c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5"/>
    </row>
    <row r="73" spans="1:44" ht="27" customHeight="1" x14ac:dyDescent="0.3">
      <c r="A73" s="26"/>
      <c r="B73" s="27"/>
      <c r="C73" s="27"/>
      <c r="D73" s="27"/>
      <c r="E73" s="27"/>
      <c r="F73" s="27"/>
      <c r="G73" s="28" t="s">
        <v>46</v>
      </c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9">
        <v>529</v>
      </c>
      <c r="Z73" s="29">
        <v>519</v>
      </c>
      <c r="AA73" s="29">
        <v>519</v>
      </c>
      <c r="AB73" s="29">
        <v>519</v>
      </c>
      <c r="AC73" s="30" t="s">
        <v>91</v>
      </c>
      <c r="AD73" s="30"/>
      <c r="AE73" s="30"/>
      <c r="AF73" s="30"/>
      <c r="AG73" s="30"/>
      <c r="AH73" s="30"/>
      <c r="AI73" s="29">
        <f t="shared" ref="AI73:AI75" si="25">IF(AC73="NON APPLICABLE",Y73,IF(AC73="REMISE CLUB 5%",Y73*0.95,IF(AC73="REMISE QTTE 10%",Y73*0.9,IF(AC73="REMISE QTTE 15%",Y73*0.85,))))</f>
        <v>529</v>
      </c>
      <c r="AJ73" s="29"/>
      <c r="AK73" s="29"/>
      <c r="AL73" s="29"/>
      <c r="AM73" s="29"/>
      <c r="AN73" s="31">
        <f t="shared" ref="AN73:AN75" si="26">+A73*AI73</f>
        <v>0</v>
      </c>
      <c r="AO73" s="32"/>
      <c r="AP73" s="32"/>
      <c r="AQ73" s="32"/>
      <c r="AR73" s="33"/>
    </row>
    <row r="74" spans="1:44" ht="27" customHeight="1" x14ac:dyDescent="0.3">
      <c r="A74" s="6"/>
      <c r="B74" s="7"/>
      <c r="C74" s="7"/>
      <c r="D74" s="7"/>
      <c r="E74" s="7"/>
      <c r="F74" s="7"/>
      <c r="G74" s="8" t="s">
        <v>47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9">
        <v>544</v>
      </c>
      <c r="Z74" s="9">
        <v>529</v>
      </c>
      <c r="AA74" s="9">
        <v>529</v>
      </c>
      <c r="AB74" s="9">
        <v>529</v>
      </c>
      <c r="AC74" s="10" t="s">
        <v>91</v>
      </c>
      <c r="AD74" s="10"/>
      <c r="AE74" s="10"/>
      <c r="AF74" s="10"/>
      <c r="AG74" s="10"/>
      <c r="AH74" s="10"/>
      <c r="AI74" s="9">
        <f t="shared" si="25"/>
        <v>544</v>
      </c>
      <c r="AJ74" s="9"/>
      <c r="AK74" s="9"/>
      <c r="AL74" s="9"/>
      <c r="AM74" s="9"/>
      <c r="AN74" s="11">
        <f t="shared" si="26"/>
        <v>0</v>
      </c>
      <c r="AO74" s="12"/>
      <c r="AP74" s="12"/>
      <c r="AQ74" s="12"/>
      <c r="AR74" s="13"/>
    </row>
    <row r="75" spans="1:44" ht="27" customHeight="1" x14ac:dyDescent="0.3">
      <c r="A75" s="14"/>
      <c r="B75" s="15"/>
      <c r="C75" s="15"/>
      <c r="D75" s="15"/>
      <c r="E75" s="15"/>
      <c r="F75" s="15"/>
      <c r="G75" s="16" t="s">
        <v>48</v>
      </c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7">
        <v>559</v>
      </c>
      <c r="Z75" s="17">
        <v>545</v>
      </c>
      <c r="AA75" s="17">
        <v>545</v>
      </c>
      <c r="AB75" s="17">
        <v>545</v>
      </c>
      <c r="AC75" s="18" t="s">
        <v>91</v>
      </c>
      <c r="AD75" s="18"/>
      <c r="AE75" s="18"/>
      <c r="AF75" s="18"/>
      <c r="AG75" s="18"/>
      <c r="AH75" s="18"/>
      <c r="AI75" s="17">
        <f t="shared" si="25"/>
        <v>559</v>
      </c>
      <c r="AJ75" s="17"/>
      <c r="AK75" s="17"/>
      <c r="AL75" s="17"/>
      <c r="AM75" s="17"/>
      <c r="AN75" s="19">
        <f t="shared" si="26"/>
        <v>0</v>
      </c>
      <c r="AO75" s="20"/>
      <c r="AP75" s="20"/>
      <c r="AQ75" s="20"/>
      <c r="AR75" s="21"/>
    </row>
    <row r="76" spans="1:44" ht="18" customHeight="1" x14ac:dyDescent="0.3">
      <c r="A76" s="22" t="s">
        <v>94</v>
      </c>
      <c r="B76" s="23"/>
      <c r="C76" s="23"/>
      <c r="D76" s="23"/>
      <c r="E76" s="23"/>
      <c r="F76" s="23"/>
      <c r="G76" s="24" t="s">
        <v>40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5"/>
    </row>
    <row r="77" spans="1:44" ht="27" customHeight="1" x14ac:dyDescent="0.3">
      <c r="A77" s="26"/>
      <c r="B77" s="27"/>
      <c r="C77" s="27"/>
      <c r="D77" s="27"/>
      <c r="E77" s="27"/>
      <c r="F77" s="27"/>
      <c r="G77" s="28" t="s">
        <v>20</v>
      </c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9">
        <v>135</v>
      </c>
      <c r="Z77" s="29"/>
      <c r="AA77" s="29"/>
      <c r="AB77" s="29"/>
      <c r="AC77" s="30" t="s">
        <v>91</v>
      </c>
      <c r="AD77" s="30"/>
      <c r="AE77" s="30"/>
      <c r="AF77" s="30"/>
      <c r="AG77" s="30"/>
      <c r="AH77" s="30"/>
      <c r="AI77" s="29">
        <f t="shared" ref="AI77:AI87" si="27">IF(AC77="NON APPLICABLE",Y77,IF(AC77="REMISE CLUB 5%",Y77*0.95,IF(AC77="REMISE QTTE 10%",Y77*0.9,IF(AC77="REMISE QTTE 15%",Y77*0.85,))))</f>
        <v>135</v>
      </c>
      <c r="AJ77" s="29"/>
      <c r="AK77" s="29"/>
      <c r="AL77" s="29"/>
      <c r="AM77" s="29"/>
      <c r="AN77" s="31">
        <f t="shared" ref="AN77:AN86" si="28">+A77*AI77</f>
        <v>0</v>
      </c>
      <c r="AO77" s="32"/>
      <c r="AP77" s="32"/>
      <c r="AQ77" s="32"/>
      <c r="AR77" s="33"/>
    </row>
    <row r="78" spans="1:44" ht="27" customHeight="1" x14ac:dyDescent="0.3">
      <c r="A78" s="6"/>
      <c r="B78" s="7"/>
      <c r="C78" s="7"/>
      <c r="D78" s="7"/>
      <c r="E78" s="7"/>
      <c r="F78" s="7"/>
      <c r="G78" s="8" t="s">
        <v>26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9">
        <v>225</v>
      </c>
      <c r="Z78" s="9"/>
      <c r="AA78" s="9"/>
      <c r="AB78" s="9"/>
      <c r="AC78" s="10" t="s">
        <v>91</v>
      </c>
      <c r="AD78" s="10"/>
      <c r="AE78" s="10"/>
      <c r="AF78" s="10"/>
      <c r="AG78" s="10"/>
      <c r="AH78" s="10"/>
      <c r="AI78" s="9">
        <f t="shared" si="27"/>
        <v>225</v>
      </c>
      <c r="AJ78" s="9"/>
      <c r="AK78" s="9"/>
      <c r="AL78" s="9"/>
      <c r="AM78" s="9"/>
      <c r="AN78" s="11">
        <f t="shared" si="28"/>
        <v>0</v>
      </c>
      <c r="AO78" s="12"/>
      <c r="AP78" s="12"/>
      <c r="AQ78" s="12"/>
      <c r="AR78" s="13"/>
    </row>
    <row r="79" spans="1:44" ht="27" customHeight="1" x14ac:dyDescent="0.3">
      <c r="A79" s="6"/>
      <c r="B79" s="7"/>
      <c r="C79" s="7"/>
      <c r="D79" s="7"/>
      <c r="E79" s="7"/>
      <c r="F79" s="7"/>
      <c r="G79" s="8" t="s">
        <v>27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9">
        <v>375</v>
      </c>
      <c r="Z79" s="9"/>
      <c r="AA79" s="9"/>
      <c r="AB79" s="9"/>
      <c r="AC79" s="10" t="s">
        <v>91</v>
      </c>
      <c r="AD79" s="10"/>
      <c r="AE79" s="10"/>
      <c r="AF79" s="10"/>
      <c r="AG79" s="10"/>
      <c r="AH79" s="10"/>
      <c r="AI79" s="9">
        <f t="shared" si="27"/>
        <v>375</v>
      </c>
      <c r="AJ79" s="9"/>
      <c r="AK79" s="9"/>
      <c r="AL79" s="9"/>
      <c r="AM79" s="9"/>
      <c r="AN79" s="11">
        <f t="shared" si="28"/>
        <v>0</v>
      </c>
      <c r="AO79" s="12"/>
      <c r="AP79" s="12"/>
      <c r="AQ79" s="12"/>
      <c r="AR79" s="13"/>
    </row>
    <row r="80" spans="1:44" ht="27" customHeight="1" x14ac:dyDescent="0.3">
      <c r="A80" s="6"/>
      <c r="B80" s="7"/>
      <c r="C80" s="7"/>
      <c r="D80" s="7"/>
      <c r="E80" s="7"/>
      <c r="F80" s="7"/>
      <c r="G80" s="8" t="s">
        <v>31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9">
        <v>309</v>
      </c>
      <c r="Z80" s="9"/>
      <c r="AA80" s="9"/>
      <c r="AB80" s="9"/>
      <c r="AC80" s="10" t="s">
        <v>91</v>
      </c>
      <c r="AD80" s="10"/>
      <c r="AE80" s="10"/>
      <c r="AF80" s="10"/>
      <c r="AG80" s="10"/>
      <c r="AH80" s="10"/>
      <c r="AI80" s="9">
        <f t="shared" si="27"/>
        <v>309</v>
      </c>
      <c r="AJ80" s="9"/>
      <c r="AK80" s="9"/>
      <c r="AL80" s="9"/>
      <c r="AM80" s="9"/>
      <c r="AN80" s="11">
        <f t="shared" si="28"/>
        <v>0</v>
      </c>
      <c r="AO80" s="12"/>
      <c r="AP80" s="12"/>
      <c r="AQ80" s="12"/>
      <c r="AR80" s="13"/>
    </row>
    <row r="81" spans="1:44" ht="27" customHeight="1" x14ac:dyDescent="0.3">
      <c r="A81" s="6"/>
      <c r="B81" s="7"/>
      <c r="C81" s="7"/>
      <c r="D81" s="7"/>
      <c r="E81" s="7"/>
      <c r="F81" s="7"/>
      <c r="G81" s="8" t="s">
        <v>32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9">
        <v>459</v>
      </c>
      <c r="Z81" s="9"/>
      <c r="AA81" s="9"/>
      <c r="AB81" s="9"/>
      <c r="AC81" s="10" t="s">
        <v>91</v>
      </c>
      <c r="AD81" s="10"/>
      <c r="AE81" s="10"/>
      <c r="AF81" s="10"/>
      <c r="AG81" s="10"/>
      <c r="AH81" s="10"/>
      <c r="AI81" s="9">
        <f t="shared" si="27"/>
        <v>459</v>
      </c>
      <c r="AJ81" s="9"/>
      <c r="AK81" s="9"/>
      <c r="AL81" s="9"/>
      <c r="AM81" s="9"/>
      <c r="AN81" s="11">
        <f t="shared" si="28"/>
        <v>0</v>
      </c>
      <c r="AO81" s="12"/>
      <c r="AP81" s="12"/>
      <c r="AQ81" s="12"/>
      <c r="AR81" s="13"/>
    </row>
    <row r="82" spans="1:44" ht="27" customHeight="1" x14ac:dyDescent="0.3">
      <c r="A82" s="6"/>
      <c r="B82" s="7"/>
      <c r="C82" s="7"/>
      <c r="D82" s="7"/>
      <c r="E82" s="7"/>
      <c r="F82" s="7"/>
      <c r="G82" s="8" t="s">
        <v>33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9">
        <v>235</v>
      </c>
      <c r="Z82" s="9"/>
      <c r="AA82" s="9"/>
      <c r="AB82" s="9"/>
      <c r="AC82" s="10" t="s">
        <v>91</v>
      </c>
      <c r="AD82" s="10"/>
      <c r="AE82" s="10"/>
      <c r="AF82" s="10"/>
      <c r="AG82" s="10"/>
      <c r="AH82" s="10"/>
      <c r="AI82" s="9">
        <f t="shared" si="27"/>
        <v>235</v>
      </c>
      <c r="AJ82" s="9"/>
      <c r="AK82" s="9"/>
      <c r="AL82" s="9"/>
      <c r="AM82" s="9"/>
      <c r="AN82" s="11">
        <f t="shared" ref="AN82:AN83" si="29">+A82*AI82</f>
        <v>0</v>
      </c>
      <c r="AO82" s="12"/>
      <c r="AP82" s="12"/>
      <c r="AQ82" s="12"/>
      <c r="AR82" s="13"/>
    </row>
    <row r="83" spans="1:44" ht="27" customHeight="1" x14ac:dyDescent="0.3">
      <c r="A83" s="6"/>
      <c r="B83" s="7"/>
      <c r="C83" s="7"/>
      <c r="D83" s="7"/>
      <c r="E83" s="7"/>
      <c r="F83" s="7"/>
      <c r="G83" s="8" t="s">
        <v>34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9">
        <v>389</v>
      </c>
      <c r="Z83" s="9"/>
      <c r="AA83" s="9"/>
      <c r="AB83" s="9"/>
      <c r="AC83" s="10" t="s">
        <v>91</v>
      </c>
      <c r="AD83" s="10"/>
      <c r="AE83" s="10"/>
      <c r="AF83" s="10"/>
      <c r="AG83" s="10"/>
      <c r="AH83" s="10"/>
      <c r="AI83" s="9">
        <f t="shared" si="27"/>
        <v>389</v>
      </c>
      <c r="AJ83" s="9"/>
      <c r="AK83" s="9"/>
      <c r="AL83" s="9"/>
      <c r="AM83" s="9"/>
      <c r="AN83" s="11">
        <f t="shared" si="29"/>
        <v>0</v>
      </c>
      <c r="AO83" s="12"/>
      <c r="AP83" s="12"/>
      <c r="AQ83" s="12"/>
      <c r="AR83" s="13"/>
    </row>
    <row r="84" spans="1:44" ht="27" customHeight="1" x14ac:dyDescent="0.3">
      <c r="A84" s="6"/>
      <c r="B84" s="7"/>
      <c r="C84" s="7"/>
      <c r="D84" s="7"/>
      <c r="E84" s="7"/>
      <c r="F84" s="7"/>
      <c r="G84" s="8" t="s">
        <v>98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9">
        <v>419</v>
      </c>
      <c r="Z84" s="9"/>
      <c r="AA84" s="9"/>
      <c r="AB84" s="9"/>
      <c r="AC84" s="10" t="s">
        <v>91</v>
      </c>
      <c r="AD84" s="10"/>
      <c r="AE84" s="10"/>
      <c r="AF84" s="10"/>
      <c r="AG84" s="10"/>
      <c r="AH84" s="10"/>
      <c r="AI84" s="9">
        <f t="shared" si="27"/>
        <v>419</v>
      </c>
      <c r="AJ84" s="9"/>
      <c r="AK84" s="9"/>
      <c r="AL84" s="9"/>
      <c r="AM84" s="9"/>
      <c r="AN84" s="11">
        <f t="shared" si="28"/>
        <v>0</v>
      </c>
      <c r="AO84" s="12"/>
      <c r="AP84" s="12"/>
      <c r="AQ84" s="12"/>
      <c r="AR84" s="13"/>
    </row>
    <row r="85" spans="1:44" ht="27" customHeight="1" x14ac:dyDescent="0.3">
      <c r="A85" s="6"/>
      <c r="B85" s="7"/>
      <c r="C85" s="7"/>
      <c r="D85" s="7"/>
      <c r="E85" s="7"/>
      <c r="F85" s="7"/>
      <c r="G85" s="8" t="s">
        <v>99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9">
        <v>569</v>
      </c>
      <c r="Z85" s="9"/>
      <c r="AA85" s="9"/>
      <c r="AB85" s="9"/>
      <c r="AC85" s="10" t="s">
        <v>91</v>
      </c>
      <c r="AD85" s="10"/>
      <c r="AE85" s="10"/>
      <c r="AF85" s="10"/>
      <c r="AG85" s="10"/>
      <c r="AH85" s="10"/>
      <c r="AI85" s="9">
        <f t="shared" si="27"/>
        <v>569</v>
      </c>
      <c r="AJ85" s="9"/>
      <c r="AK85" s="9"/>
      <c r="AL85" s="9"/>
      <c r="AM85" s="9"/>
      <c r="AN85" s="11">
        <f t="shared" si="28"/>
        <v>0</v>
      </c>
      <c r="AO85" s="12"/>
      <c r="AP85" s="12"/>
      <c r="AQ85" s="12"/>
      <c r="AR85" s="13"/>
    </row>
    <row r="86" spans="1:44" ht="27" customHeight="1" x14ac:dyDescent="0.3">
      <c r="A86" s="6"/>
      <c r="B86" s="7"/>
      <c r="C86" s="7"/>
      <c r="D86" s="7"/>
      <c r="E86" s="7"/>
      <c r="F86" s="7"/>
      <c r="G86" s="8" t="s">
        <v>28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9">
        <v>704</v>
      </c>
      <c r="Z86" s="9"/>
      <c r="AA86" s="9"/>
      <c r="AB86" s="9"/>
      <c r="AC86" s="10" t="s">
        <v>91</v>
      </c>
      <c r="AD86" s="10"/>
      <c r="AE86" s="10"/>
      <c r="AF86" s="10"/>
      <c r="AG86" s="10"/>
      <c r="AH86" s="10"/>
      <c r="AI86" s="9">
        <f t="shared" si="27"/>
        <v>704</v>
      </c>
      <c r="AJ86" s="9"/>
      <c r="AK86" s="9"/>
      <c r="AL86" s="9"/>
      <c r="AM86" s="9"/>
      <c r="AN86" s="11">
        <f t="shared" si="28"/>
        <v>0</v>
      </c>
      <c r="AO86" s="12"/>
      <c r="AP86" s="12"/>
      <c r="AQ86" s="12"/>
      <c r="AR86" s="13"/>
    </row>
    <row r="87" spans="1:44" ht="27" customHeight="1" x14ac:dyDescent="0.3">
      <c r="A87" s="109"/>
      <c r="B87" s="110"/>
      <c r="C87" s="110"/>
      <c r="D87" s="110"/>
      <c r="E87" s="110"/>
      <c r="F87" s="110"/>
      <c r="G87" s="16" t="s">
        <v>35</v>
      </c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7">
        <v>695</v>
      </c>
      <c r="Z87" s="17"/>
      <c r="AA87" s="17"/>
      <c r="AB87" s="17"/>
      <c r="AC87" s="18" t="s">
        <v>91</v>
      </c>
      <c r="AD87" s="18"/>
      <c r="AE87" s="18"/>
      <c r="AF87" s="18"/>
      <c r="AG87" s="18"/>
      <c r="AH87" s="18"/>
      <c r="AI87" s="17">
        <f t="shared" si="27"/>
        <v>695</v>
      </c>
      <c r="AJ87" s="17"/>
      <c r="AK87" s="17"/>
      <c r="AL87" s="17"/>
      <c r="AM87" s="17"/>
      <c r="AN87" s="19">
        <f>+AI87*A87</f>
        <v>0</v>
      </c>
      <c r="AO87" s="20"/>
      <c r="AP87" s="20"/>
      <c r="AQ87" s="20"/>
      <c r="AR87" s="21"/>
    </row>
    <row r="88" spans="1:44" ht="18" customHeight="1" x14ac:dyDescent="0.3">
      <c r="A88" s="22" t="s">
        <v>94</v>
      </c>
      <c r="B88" s="23"/>
      <c r="C88" s="23"/>
      <c r="D88" s="23"/>
      <c r="E88" s="23"/>
      <c r="F88" s="23"/>
      <c r="G88" s="24" t="s">
        <v>90</v>
      </c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5"/>
    </row>
    <row r="89" spans="1:44" ht="27" customHeight="1" x14ac:dyDescent="0.3">
      <c r="A89" s="26"/>
      <c r="B89" s="27"/>
      <c r="C89" s="27"/>
      <c r="D89" s="27"/>
      <c r="E89" s="27"/>
      <c r="F89" s="27"/>
      <c r="G89" s="28" t="s">
        <v>100</v>
      </c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9">
        <v>399</v>
      </c>
      <c r="Z89" s="29"/>
      <c r="AA89" s="29"/>
      <c r="AB89" s="29"/>
      <c r="AC89" s="30" t="s">
        <v>91</v>
      </c>
      <c r="AD89" s="30"/>
      <c r="AE89" s="30"/>
      <c r="AF89" s="30"/>
      <c r="AG89" s="30"/>
      <c r="AH89" s="30"/>
      <c r="AI89" s="29">
        <f t="shared" ref="AI89" si="30">IF(AC89="NON APPLICABLE",Y89,IF(AC89="REMISE CLUB 5%",Y89*0.95,IF(AC89="REMISE QTTE 10%",Y89*0.9,IF(AC89="REMISE QTTE 15%",Y89*0.85,))))</f>
        <v>399</v>
      </c>
      <c r="AJ89" s="29"/>
      <c r="AK89" s="29"/>
      <c r="AL89" s="29"/>
      <c r="AM89" s="29"/>
      <c r="AN89" s="31">
        <f t="shared" ref="AN89" si="31">+A89*AI89</f>
        <v>0</v>
      </c>
      <c r="AO89" s="31"/>
      <c r="AP89" s="31"/>
      <c r="AQ89" s="31"/>
      <c r="AR89" s="115"/>
    </row>
    <row r="90" spans="1:44" ht="43.8" customHeight="1" x14ac:dyDescent="0.3">
      <c r="A90" s="14"/>
      <c r="B90" s="15"/>
      <c r="C90" s="15"/>
      <c r="D90" s="15"/>
      <c r="E90" s="15"/>
      <c r="F90" s="15"/>
      <c r="G90" s="16" t="s">
        <v>20</v>
      </c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7"/>
      <c r="Z90" s="17"/>
      <c r="AA90" s="17"/>
      <c r="AB90" s="17"/>
      <c r="AC90" s="18"/>
      <c r="AD90" s="18"/>
      <c r="AE90" s="18"/>
      <c r="AF90" s="18"/>
      <c r="AG90" s="18"/>
      <c r="AH90" s="18"/>
      <c r="AI90" s="17"/>
      <c r="AJ90" s="17"/>
      <c r="AK90" s="17"/>
      <c r="AL90" s="17"/>
      <c r="AM90" s="17"/>
      <c r="AN90" s="19"/>
      <c r="AO90" s="19"/>
      <c r="AP90" s="19"/>
      <c r="AQ90" s="19"/>
      <c r="AR90" s="116"/>
    </row>
    <row r="91" spans="1:44" ht="27" customHeight="1" x14ac:dyDescent="0.3">
      <c r="A91" s="117"/>
      <c r="B91" s="118"/>
      <c r="C91" s="118"/>
      <c r="D91" s="118"/>
      <c r="E91" s="118"/>
      <c r="F91" s="118"/>
      <c r="G91" s="119" t="s">
        <v>101</v>
      </c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20">
        <v>399</v>
      </c>
      <c r="Z91" s="120"/>
      <c r="AA91" s="120"/>
      <c r="AB91" s="120"/>
      <c r="AC91" s="121" t="s">
        <v>91</v>
      </c>
      <c r="AD91" s="121"/>
      <c r="AE91" s="121"/>
      <c r="AF91" s="121"/>
      <c r="AG91" s="121"/>
      <c r="AH91" s="121"/>
      <c r="AI91" s="120">
        <f t="shared" ref="AI91" si="32">IF(AC91="NON APPLICABLE",Y91,IF(AC91="REMISE CLUB 5%",Y91*0.95,IF(AC91="REMISE QTTE 10%",Y91*0.9,IF(AC91="REMISE QTTE 15%",Y91*0.85,))))</f>
        <v>399</v>
      </c>
      <c r="AJ91" s="120"/>
      <c r="AK91" s="120"/>
      <c r="AL91" s="120"/>
      <c r="AM91" s="120"/>
      <c r="AN91" s="122">
        <f t="shared" ref="AN91" si="33">+A91*AI91</f>
        <v>0</v>
      </c>
      <c r="AO91" s="122"/>
      <c r="AP91" s="122"/>
      <c r="AQ91" s="122"/>
      <c r="AR91" s="123"/>
    </row>
    <row r="92" spans="1:44" ht="43.8" customHeight="1" thickBot="1" x14ac:dyDescent="0.35">
      <c r="A92" s="42"/>
      <c r="B92" s="43"/>
      <c r="C92" s="43"/>
      <c r="D92" s="43"/>
      <c r="E92" s="43"/>
      <c r="F92" s="43"/>
      <c r="G92" s="44" t="s">
        <v>20</v>
      </c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5"/>
      <c r="Z92" s="45"/>
      <c r="AA92" s="45"/>
      <c r="AB92" s="45"/>
      <c r="AC92" s="46"/>
      <c r="AD92" s="46"/>
      <c r="AE92" s="46"/>
      <c r="AF92" s="46"/>
      <c r="AG92" s="46"/>
      <c r="AH92" s="46"/>
      <c r="AI92" s="45"/>
      <c r="AJ92" s="45"/>
      <c r="AK92" s="45"/>
      <c r="AL92" s="45"/>
      <c r="AM92" s="45"/>
      <c r="AN92" s="47"/>
      <c r="AO92" s="47"/>
      <c r="AP92" s="47"/>
      <c r="AQ92" s="47"/>
      <c r="AR92" s="124"/>
    </row>
    <row r="93" spans="1:44" ht="18" customHeight="1" x14ac:dyDescent="0.3">
      <c r="A93" s="111" t="s">
        <v>94</v>
      </c>
      <c r="B93" s="112"/>
      <c r="C93" s="112"/>
      <c r="D93" s="112"/>
      <c r="E93" s="112"/>
      <c r="F93" s="112"/>
      <c r="G93" s="113" t="s">
        <v>42</v>
      </c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4"/>
    </row>
    <row r="94" spans="1:44" ht="27" customHeight="1" x14ac:dyDescent="0.3">
      <c r="A94" s="26"/>
      <c r="B94" s="27"/>
      <c r="C94" s="27"/>
      <c r="D94" s="27"/>
      <c r="E94" s="27"/>
      <c r="F94" s="27"/>
      <c r="G94" s="28" t="s">
        <v>108</v>
      </c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9">
        <v>59</v>
      </c>
      <c r="Z94" s="29"/>
      <c r="AA94" s="29"/>
      <c r="AB94" s="29"/>
      <c r="AC94" s="30" t="s">
        <v>91</v>
      </c>
      <c r="AD94" s="30"/>
      <c r="AE94" s="30"/>
      <c r="AF94" s="30"/>
      <c r="AG94" s="30"/>
      <c r="AH94" s="30"/>
      <c r="AI94" s="29">
        <f t="shared" ref="AI94:AI98" si="34">IF(AC94="NON APPLICABLE",Y94,IF(AC94="REMISE CLUB 5%",Y94*0.95,IF(AC94="REMISE QTTE 10%",Y94*0.9,IF(AC94="REMISE QTTE 15%",Y94*0.85,))))</f>
        <v>59</v>
      </c>
      <c r="AJ94" s="29"/>
      <c r="AK94" s="29"/>
      <c r="AL94" s="29"/>
      <c r="AM94" s="29"/>
      <c r="AN94" s="31">
        <f t="shared" ref="AN94:AN98" si="35">+A94*AI94</f>
        <v>0</v>
      </c>
      <c r="AO94" s="32"/>
      <c r="AP94" s="32"/>
      <c r="AQ94" s="32"/>
      <c r="AR94" s="33"/>
    </row>
    <row r="95" spans="1:44" ht="27" customHeight="1" x14ac:dyDescent="0.3">
      <c r="A95" s="6"/>
      <c r="B95" s="7"/>
      <c r="C95" s="7"/>
      <c r="D95" s="7"/>
      <c r="E95" s="7"/>
      <c r="F95" s="7"/>
      <c r="G95" s="8" t="s">
        <v>109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9">
        <v>69</v>
      </c>
      <c r="Z95" s="9"/>
      <c r="AA95" s="9"/>
      <c r="AB95" s="9"/>
      <c r="AC95" s="10" t="s">
        <v>91</v>
      </c>
      <c r="AD95" s="10"/>
      <c r="AE95" s="10"/>
      <c r="AF95" s="10"/>
      <c r="AG95" s="10"/>
      <c r="AH95" s="10"/>
      <c r="AI95" s="9">
        <f t="shared" si="34"/>
        <v>69</v>
      </c>
      <c r="AJ95" s="9"/>
      <c r="AK95" s="9"/>
      <c r="AL95" s="9"/>
      <c r="AM95" s="9"/>
      <c r="AN95" s="11">
        <f t="shared" si="35"/>
        <v>0</v>
      </c>
      <c r="AO95" s="12"/>
      <c r="AP95" s="12"/>
      <c r="AQ95" s="12"/>
      <c r="AR95" s="13"/>
    </row>
    <row r="96" spans="1:44" ht="27" customHeight="1" x14ac:dyDescent="0.3">
      <c r="A96" s="6"/>
      <c r="B96" s="7"/>
      <c r="C96" s="7"/>
      <c r="D96" s="7"/>
      <c r="E96" s="7"/>
      <c r="F96" s="7"/>
      <c r="G96" s="8" t="s">
        <v>110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9">
        <v>65</v>
      </c>
      <c r="Z96" s="9"/>
      <c r="AA96" s="9"/>
      <c r="AB96" s="9"/>
      <c r="AC96" s="10" t="s">
        <v>91</v>
      </c>
      <c r="AD96" s="10"/>
      <c r="AE96" s="10"/>
      <c r="AF96" s="10"/>
      <c r="AG96" s="10"/>
      <c r="AH96" s="10"/>
      <c r="AI96" s="9">
        <f t="shared" si="34"/>
        <v>65</v>
      </c>
      <c r="AJ96" s="9"/>
      <c r="AK96" s="9"/>
      <c r="AL96" s="9"/>
      <c r="AM96" s="9"/>
      <c r="AN96" s="11">
        <f t="shared" si="35"/>
        <v>0</v>
      </c>
      <c r="AO96" s="12"/>
      <c r="AP96" s="12"/>
      <c r="AQ96" s="12"/>
      <c r="AR96" s="13"/>
    </row>
    <row r="97" spans="1:44" ht="27" customHeight="1" x14ac:dyDescent="0.3">
      <c r="A97" s="6"/>
      <c r="B97" s="7"/>
      <c r="C97" s="7"/>
      <c r="D97" s="7"/>
      <c r="E97" s="7"/>
      <c r="F97" s="7"/>
      <c r="G97" s="8" t="s">
        <v>41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9">
        <v>59</v>
      </c>
      <c r="Z97" s="9"/>
      <c r="AA97" s="9"/>
      <c r="AB97" s="9"/>
      <c r="AC97" s="10" t="s">
        <v>91</v>
      </c>
      <c r="AD97" s="10"/>
      <c r="AE97" s="10"/>
      <c r="AF97" s="10"/>
      <c r="AG97" s="10"/>
      <c r="AH97" s="10"/>
      <c r="AI97" s="9">
        <f t="shared" si="34"/>
        <v>59</v>
      </c>
      <c r="AJ97" s="9"/>
      <c r="AK97" s="9"/>
      <c r="AL97" s="9"/>
      <c r="AM97" s="9"/>
      <c r="AN97" s="11">
        <f t="shared" si="35"/>
        <v>0</v>
      </c>
      <c r="AO97" s="12"/>
      <c r="AP97" s="12"/>
      <c r="AQ97" s="12"/>
      <c r="AR97" s="13"/>
    </row>
    <row r="98" spans="1:44" ht="27" customHeight="1" x14ac:dyDescent="0.3">
      <c r="A98" s="14"/>
      <c r="B98" s="15"/>
      <c r="C98" s="15"/>
      <c r="D98" s="15"/>
      <c r="E98" s="15"/>
      <c r="F98" s="15"/>
      <c r="G98" s="16" t="s">
        <v>111</v>
      </c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7">
        <v>5.9</v>
      </c>
      <c r="Z98" s="17"/>
      <c r="AA98" s="17"/>
      <c r="AB98" s="17"/>
      <c r="AC98" s="18" t="s">
        <v>91</v>
      </c>
      <c r="AD98" s="18"/>
      <c r="AE98" s="18"/>
      <c r="AF98" s="18"/>
      <c r="AG98" s="18"/>
      <c r="AH98" s="18"/>
      <c r="AI98" s="17">
        <f t="shared" si="34"/>
        <v>5.9</v>
      </c>
      <c r="AJ98" s="17"/>
      <c r="AK98" s="17"/>
      <c r="AL98" s="17"/>
      <c r="AM98" s="17"/>
      <c r="AN98" s="19">
        <f t="shared" si="35"/>
        <v>0</v>
      </c>
      <c r="AO98" s="20"/>
      <c r="AP98" s="20"/>
      <c r="AQ98" s="20"/>
      <c r="AR98" s="21"/>
    </row>
    <row r="99" spans="1:44" ht="18" customHeight="1" x14ac:dyDescent="0.3">
      <c r="A99" s="22" t="s">
        <v>94</v>
      </c>
      <c r="B99" s="23"/>
      <c r="C99" s="23"/>
      <c r="D99" s="23"/>
      <c r="E99" s="23"/>
      <c r="F99" s="23"/>
      <c r="G99" s="24" t="s">
        <v>49</v>
      </c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5"/>
    </row>
    <row r="100" spans="1:44" ht="27" customHeight="1" x14ac:dyDescent="0.3">
      <c r="A100" s="26"/>
      <c r="B100" s="27"/>
      <c r="C100" s="27"/>
      <c r="D100" s="27"/>
      <c r="E100" s="27"/>
      <c r="F100" s="27"/>
      <c r="G100" s="28" t="s">
        <v>112</v>
      </c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9">
        <v>185</v>
      </c>
      <c r="Z100" s="29">
        <v>179</v>
      </c>
      <c r="AA100" s="29">
        <v>179</v>
      </c>
      <c r="AB100" s="29">
        <v>179</v>
      </c>
      <c r="AC100" s="30" t="s">
        <v>91</v>
      </c>
      <c r="AD100" s="30"/>
      <c r="AE100" s="30"/>
      <c r="AF100" s="30"/>
      <c r="AG100" s="30"/>
      <c r="AH100" s="30"/>
      <c r="AI100" s="29">
        <v>185</v>
      </c>
      <c r="AJ100" s="29"/>
      <c r="AK100" s="29"/>
      <c r="AL100" s="29"/>
      <c r="AM100" s="29"/>
      <c r="AN100" s="31">
        <f t="shared" ref="AN100:AN101" si="36">+A100*AI100</f>
        <v>0</v>
      </c>
      <c r="AO100" s="32"/>
      <c r="AP100" s="32"/>
      <c r="AQ100" s="32"/>
      <c r="AR100" s="33"/>
    </row>
    <row r="101" spans="1:44" ht="27" customHeight="1" x14ac:dyDescent="0.3">
      <c r="A101" s="14"/>
      <c r="B101" s="15"/>
      <c r="C101" s="15"/>
      <c r="D101" s="15"/>
      <c r="E101" s="15"/>
      <c r="F101" s="15"/>
      <c r="G101" s="16" t="s">
        <v>113</v>
      </c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7">
        <v>36</v>
      </c>
      <c r="Z101" s="17">
        <v>35</v>
      </c>
      <c r="AA101" s="17">
        <v>35</v>
      </c>
      <c r="AB101" s="17">
        <v>35</v>
      </c>
      <c r="AC101" s="18" t="s">
        <v>91</v>
      </c>
      <c r="AD101" s="18"/>
      <c r="AE101" s="18"/>
      <c r="AF101" s="18"/>
      <c r="AG101" s="18"/>
      <c r="AH101" s="18"/>
      <c r="AI101" s="17">
        <f t="shared" ref="AI101" si="37">IF(AC101="NON APPLICABLE",Y101,IF(AC101="REMISE CLUB 5%",Y101*0.95,IF(AC101="REMISE QTTE 10%",Y101*0.9,IF(AC101="REMISE QTTE 15%",Y101*0.85,))))</f>
        <v>36</v>
      </c>
      <c r="AJ101" s="17"/>
      <c r="AK101" s="17"/>
      <c r="AL101" s="17"/>
      <c r="AM101" s="17"/>
      <c r="AN101" s="19">
        <f t="shared" si="36"/>
        <v>0</v>
      </c>
      <c r="AO101" s="20"/>
      <c r="AP101" s="20"/>
      <c r="AQ101" s="20"/>
      <c r="AR101" s="21"/>
    </row>
    <row r="102" spans="1:44" ht="18" customHeight="1" x14ac:dyDescent="0.3">
      <c r="A102" s="22" t="s">
        <v>94</v>
      </c>
      <c r="B102" s="23"/>
      <c r="C102" s="23"/>
      <c r="D102" s="23"/>
      <c r="E102" s="23"/>
      <c r="F102" s="23"/>
      <c r="G102" s="24" t="s">
        <v>97</v>
      </c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5"/>
    </row>
    <row r="103" spans="1:44" ht="27" customHeight="1" thickBot="1" x14ac:dyDescent="0.35">
      <c r="A103" s="136">
        <v>1</v>
      </c>
      <c r="B103" s="137"/>
      <c r="C103" s="137"/>
      <c r="D103" s="137"/>
      <c r="E103" s="137"/>
      <c r="F103" s="137"/>
      <c r="G103" s="138" t="s">
        <v>102</v>
      </c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9">
        <v>0</v>
      </c>
      <c r="Z103" s="139">
        <v>179</v>
      </c>
      <c r="AA103" s="139">
        <v>179</v>
      </c>
      <c r="AB103" s="139">
        <v>179</v>
      </c>
      <c r="AC103" s="140" t="s">
        <v>91</v>
      </c>
      <c r="AD103" s="140"/>
      <c r="AE103" s="140"/>
      <c r="AF103" s="140"/>
      <c r="AG103" s="140"/>
      <c r="AH103" s="140"/>
      <c r="AI103" s="139">
        <f t="shared" ref="AI103" si="38">IF(AC103="NON APPLICABLE",Y103,IF(AC103="REMISE CLUB 5%",Y103*0.95,IF(AC103="REMISE QTTE 10%",Y103*0.9,IF(AC103="REMISE QTTE 15%",Y103*0.85,))))</f>
        <v>0</v>
      </c>
      <c r="AJ103" s="139"/>
      <c r="AK103" s="139"/>
      <c r="AL103" s="139"/>
      <c r="AM103" s="139"/>
      <c r="AN103" s="141">
        <f t="shared" ref="AN103" si="39">+A103*AI103</f>
        <v>0</v>
      </c>
      <c r="AO103" s="142"/>
      <c r="AP103" s="142"/>
      <c r="AQ103" s="142"/>
      <c r="AR103" s="143"/>
    </row>
    <row r="104" spans="1:4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25" t="s">
        <v>9</v>
      </c>
      <c r="AH104" s="126"/>
      <c r="AI104" s="126"/>
      <c r="AJ104" s="126"/>
      <c r="AK104" s="126"/>
      <c r="AL104" s="126"/>
      <c r="AM104" s="126"/>
      <c r="AN104" s="127">
        <f>SUM(AN18:AR103)</f>
        <v>0</v>
      </c>
      <c r="AO104" s="128"/>
      <c r="AP104" s="128"/>
      <c r="AQ104" s="128"/>
      <c r="AR104" s="129"/>
    </row>
    <row r="105" spans="1:44" ht="15" thickBot="1" x14ac:dyDescent="0.35">
      <c r="A105" s="67" t="s">
        <v>10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130"/>
      <c r="L105" s="130"/>
      <c r="M105" s="130"/>
      <c r="N105" s="130"/>
      <c r="O105" s="130"/>
      <c r="P105" s="130"/>
      <c r="Q105" s="130"/>
      <c r="R105" s="130"/>
      <c r="S105" s="130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31" t="s">
        <v>92</v>
      </c>
      <c r="AH105" s="132"/>
      <c r="AI105" s="132"/>
      <c r="AJ105" s="132"/>
      <c r="AK105" s="132"/>
      <c r="AL105" s="132"/>
      <c r="AM105" s="132"/>
      <c r="AN105" s="133">
        <f>+AN104-(AN104/1.2)</f>
        <v>0</v>
      </c>
      <c r="AO105" s="134"/>
      <c r="AP105" s="134"/>
      <c r="AQ105" s="134"/>
      <c r="AR105" s="135"/>
    </row>
    <row r="106" spans="1:44" x14ac:dyDescent="0.3">
      <c r="A106" s="154" t="s">
        <v>11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5">
        <f>+AN104*0.2</f>
        <v>0</v>
      </c>
      <c r="L106" s="155"/>
      <c r="M106" s="155"/>
      <c r="N106" s="155"/>
      <c r="O106" s="155"/>
      <c r="P106" s="155"/>
      <c r="Q106" s="155"/>
      <c r="R106" s="155"/>
      <c r="S106" s="155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x14ac:dyDescent="0.3">
      <c r="A107" s="154" t="s">
        <v>12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6">
        <f>+AN104-K106</f>
        <v>0</v>
      </c>
      <c r="L107" s="130"/>
      <c r="M107" s="130"/>
      <c r="N107" s="130"/>
      <c r="O107" s="130"/>
      <c r="P107" s="130"/>
      <c r="Q107" s="130"/>
      <c r="R107" s="130"/>
      <c r="S107" s="130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0.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x14ac:dyDescent="0.3">
      <c r="A109" s="67" t="s">
        <v>13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2"/>
      <c r="L109" s="2"/>
      <c r="M109" s="2"/>
      <c r="N109" s="2"/>
      <c r="O109" s="2"/>
      <c r="P109" s="2"/>
      <c r="Q109" s="2"/>
      <c r="R109" s="2"/>
      <c r="S109" s="2"/>
      <c r="T109" s="1"/>
      <c r="U109" s="1"/>
      <c r="V109" s="1"/>
      <c r="W109" s="1"/>
      <c r="X109" s="1"/>
      <c r="Y109" s="1"/>
      <c r="Z109" s="1"/>
      <c r="AA109" s="1"/>
      <c r="AB109" s="1"/>
      <c r="AC109" s="157" t="s">
        <v>95</v>
      </c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9"/>
    </row>
    <row r="110" spans="1:44" x14ac:dyDescent="0.3">
      <c r="A110" s="154" t="s">
        <v>93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3"/>
      <c r="Q110" s="3"/>
      <c r="R110" s="3"/>
      <c r="S110" s="3"/>
      <c r="T110" s="1"/>
      <c r="U110" s="1"/>
      <c r="V110" s="1"/>
      <c r="W110" s="1"/>
      <c r="X110" s="1"/>
      <c r="Y110" s="1"/>
      <c r="Z110" s="1"/>
      <c r="AA110" s="1"/>
      <c r="AB110" s="1"/>
      <c r="AC110" s="157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9"/>
    </row>
    <row r="111" spans="1:44" x14ac:dyDescent="0.3">
      <c r="A111" s="154" t="s">
        <v>17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"/>
      <c r="L111" s="1"/>
      <c r="M111" s="160" t="s">
        <v>16</v>
      </c>
      <c r="N111" s="160"/>
      <c r="O111" s="160"/>
      <c r="P111" s="160"/>
      <c r="Q111" s="1"/>
      <c r="R111" s="160" t="s">
        <v>18</v>
      </c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57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9"/>
    </row>
    <row r="112" spans="1:4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47" t="s">
        <v>14</v>
      </c>
      <c r="N112" s="147"/>
      <c r="O112" s="147"/>
      <c r="P112" s="147"/>
      <c r="Q112" s="1"/>
      <c r="R112" s="148" t="s">
        <v>29</v>
      </c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9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1"/>
    </row>
    <row r="113" spans="1:4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47" t="s">
        <v>15</v>
      </c>
      <c r="N113" s="147"/>
      <c r="O113" s="147"/>
      <c r="P113" s="147"/>
      <c r="Q113" s="1"/>
      <c r="R113" s="148" t="s">
        <v>30</v>
      </c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9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1"/>
    </row>
    <row r="114" spans="1:44" ht="10.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4"/>
      <c r="N114" s="4"/>
      <c r="O114" s="4"/>
      <c r="P114" s="4"/>
      <c r="Q114" s="1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149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1"/>
    </row>
    <row r="115" spans="1:44" x14ac:dyDescent="0.3">
      <c r="A115" s="152" t="s">
        <v>103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53"/>
      <c r="AC115" s="149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1"/>
    </row>
    <row r="116" spans="1:44" x14ac:dyDescent="0.3">
      <c r="A116" s="148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53"/>
      <c r="AC116" s="149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1"/>
    </row>
    <row r="117" spans="1:44" x14ac:dyDescent="0.3">
      <c r="A117" s="148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53"/>
      <c r="AC117" s="149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1"/>
    </row>
    <row r="118" spans="1:44" x14ac:dyDescent="0.3">
      <c r="A118" s="148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53"/>
      <c r="AC118" s="149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1"/>
    </row>
    <row r="119" spans="1:44" x14ac:dyDescent="0.3">
      <c r="A119" s="148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53"/>
      <c r="AC119" s="149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1"/>
    </row>
    <row r="120" spans="1:44" x14ac:dyDescent="0.3">
      <c r="A120" s="148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53"/>
      <c r="AC120" s="149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1"/>
    </row>
    <row r="121" spans="1:44" ht="10.8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x14ac:dyDescent="0.3">
      <c r="A122" s="144" t="s">
        <v>4</v>
      </c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</row>
    <row r="123" spans="1:44" x14ac:dyDescent="0.3">
      <c r="A123" s="146" t="s">
        <v>19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</row>
  </sheetData>
  <sheetProtection algorithmName="SHA-512" hashValue="Vsb/tfMqTbCZctnn68RrtJEzaJjqctecXr6vRHYRIqQFfThvvnWLOwB3EgJTipETOIZKyTaCg80lqLQzeDiOxw==" saltValue="3ZWXLFQdY7AXVchUsnY2wQ==" spinCount="100000" sheet="1" objects="1" scenarios="1"/>
  <mergeCells count="505">
    <mergeCell ref="A122:AR122"/>
    <mergeCell ref="A123:AR123"/>
    <mergeCell ref="M112:P112"/>
    <mergeCell ref="R112:AB112"/>
    <mergeCell ref="AC112:AR120"/>
    <mergeCell ref="M113:P113"/>
    <mergeCell ref="R113:AB113"/>
    <mergeCell ref="A115:AB120"/>
    <mergeCell ref="A106:J106"/>
    <mergeCell ref="K106:S106"/>
    <mergeCell ref="A107:J107"/>
    <mergeCell ref="K107:S107"/>
    <mergeCell ref="A109:J109"/>
    <mergeCell ref="AC109:AR111"/>
    <mergeCell ref="A110:O110"/>
    <mergeCell ref="A111:J111"/>
    <mergeCell ref="M111:P111"/>
    <mergeCell ref="R111:AB111"/>
    <mergeCell ref="AG104:AM104"/>
    <mergeCell ref="AN104:AR104"/>
    <mergeCell ref="A105:J105"/>
    <mergeCell ref="K105:S105"/>
    <mergeCell ref="AG105:AM105"/>
    <mergeCell ref="AN105:AR105"/>
    <mergeCell ref="A102:F102"/>
    <mergeCell ref="G102:AR102"/>
    <mergeCell ref="A103:F103"/>
    <mergeCell ref="G103:X103"/>
    <mergeCell ref="Y103:AB103"/>
    <mergeCell ref="AC103:AH103"/>
    <mergeCell ref="AI103:AM103"/>
    <mergeCell ref="AN103:AR103"/>
    <mergeCell ref="A101:F101"/>
    <mergeCell ref="G101:X101"/>
    <mergeCell ref="Y101:AB101"/>
    <mergeCell ref="AC101:AH101"/>
    <mergeCell ref="AI101:AM101"/>
    <mergeCell ref="AN101:AR101"/>
    <mergeCell ref="A99:F99"/>
    <mergeCell ref="G99:AR99"/>
    <mergeCell ref="A100:F100"/>
    <mergeCell ref="G100:X100"/>
    <mergeCell ref="Y100:AB100"/>
    <mergeCell ref="AC100:AH100"/>
    <mergeCell ref="AI100:AM100"/>
    <mergeCell ref="AN100:AR100"/>
    <mergeCell ref="A98:F98"/>
    <mergeCell ref="G98:X98"/>
    <mergeCell ref="Y98:AB98"/>
    <mergeCell ref="AC98:AH98"/>
    <mergeCell ref="AI98:AM98"/>
    <mergeCell ref="AN98:AR98"/>
    <mergeCell ref="A97:F97"/>
    <mergeCell ref="G97:X97"/>
    <mergeCell ref="Y97:AB97"/>
    <mergeCell ref="AC97:AH97"/>
    <mergeCell ref="AI97:AM97"/>
    <mergeCell ref="AN97:AR97"/>
    <mergeCell ref="A96:F96"/>
    <mergeCell ref="G96:X96"/>
    <mergeCell ref="Y96:AB96"/>
    <mergeCell ref="AC96:AH96"/>
    <mergeCell ref="AI96:AM96"/>
    <mergeCell ref="AN96:AR96"/>
    <mergeCell ref="A95:F95"/>
    <mergeCell ref="G95:X95"/>
    <mergeCell ref="Y95:AB95"/>
    <mergeCell ref="AC95:AH95"/>
    <mergeCell ref="AI95:AM95"/>
    <mergeCell ref="AN95:AR95"/>
    <mergeCell ref="A93:F93"/>
    <mergeCell ref="G93:AR93"/>
    <mergeCell ref="A94:F94"/>
    <mergeCell ref="G94:X94"/>
    <mergeCell ref="Y94:AB94"/>
    <mergeCell ref="AC94:AH94"/>
    <mergeCell ref="AI94:AM94"/>
    <mergeCell ref="AN94:AR94"/>
    <mergeCell ref="A88:F88"/>
    <mergeCell ref="G88:AR88"/>
    <mergeCell ref="A89:F90"/>
    <mergeCell ref="G89:X89"/>
    <mergeCell ref="Y89:AB90"/>
    <mergeCell ref="AC89:AH90"/>
    <mergeCell ref="AI89:AM90"/>
    <mergeCell ref="AN89:AR90"/>
    <mergeCell ref="G90:X90"/>
    <mergeCell ref="A91:F92"/>
    <mergeCell ref="G91:X91"/>
    <mergeCell ref="Y91:AB92"/>
    <mergeCell ref="AC91:AH92"/>
    <mergeCell ref="AI91:AM92"/>
    <mergeCell ref="AN91:AR92"/>
    <mergeCell ref="G92:X92"/>
    <mergeCell ref="A87:F87"/>
    <mergeCell ref="G87:X87"/>
    <mergeCell ref="Y87:AB87"/>
    <mergeCell ref="AC87:AH87"/>
    <mergeCell ref="AI87:AM87"/>
    <mergeCell ref="AN87:AR87"/>
    <mergeCell ref="A86:F86"/>
    <mergeCell ref="G86:X86"/>
    <mergeCell ref="Y86:AB86"/>
    <mergeCell ref="AC86:AH86"/>
    <mergeCell ref="AI86:AM86"/>
    <mergeCell ref="AN86:AR86"/>
    <mergeCell ref="A85:F85"/>
    <mergeCell ref="G85:X85"/>
    <mergeCell ref="Y85:AB85"/>
    <mergeCell ref="AC85:AH85"/>
    <mergeCell ref="AI85:AM85"/>
    <mergeCell ref="AN85:AR85"/>
    <mergeCell ref="A84:F84"/>
    <mergeCell ref="G84:X84"/>
    <mergeCell ref="Y84:AB84"/>
    <mergeCell ref="AC84:AH84"/>
    <mergeCell ref="AI84:AM84"/>
    <mergeCell ref="AN84:AR84"/>
    <mergeCell ref="A83:F83"/>
    <mergeCell ref="G83:X83"/>
    <mergeCell ref="Y83:AB83"/>
    <mergeCell ref="AC83:AH83"/>
    <mergeCell ref="AI83:AM83"/>
    <mergeCell ref="AN83:AR83"/>
    <mergeCell ref="A82:F82"/>
    <mergeCell ref="G82:X82"/>
    <mergeCell ref="Y82:AB82"/>
    <mergeCell ref="AC82:AH82"/>
    <mergeCell ref="AI82:AM82"/>
    <mergeCell ref="AN82:AR82"/>
    <mergeCell ref="A81:F81"/>
    <mergeCell ref="G81:X81"/>
    <mergeCell ref="Y81:AB81"/>
    <mergeCell ref="AC81:AH81"/>
    <mergeCell ref="AI81:AM81"/>
    <mergeCell ref="AN81:AR81"/>
    <mergeCell ref="A80:F80"/>
    <mergeCell ref="G80:X80"/>
    <mergeCell ref="Y80:AB80"/>
    <mergeCell ref="AC80:AH80"/>
    <mergeCell ref="AI80:AM80"/>
    <mergeCell ref="AN80:AR80"/>
    <mergeCell ref="A79:F79"/>
    <mergeCell ref="G79:X79"/>
    <mergeCell ref="Y79:AB79"/>
    <mergeCell ref="AC79:AH79"/>
    <mergeCell ref="AI79:AM79"/>
    <mergeCell ref="AN79:AR79"/>
    <mergeCell ref="A78:F78"/>
    <mergeCell ref="G78:X78"/>
    <mergeCell ref="Y78:AB78"/>
    <mergeCell ref="AC78:AH78"/>
    <mergeCell ref="AI78:AM78"/>
    <mergeCell ref="AN78:AR78"/>
    <mergeCell ref="A76:F76"/>
    <mergeCell ref="G76:AR76"/>
    <mergeCell ref="A77:F77"/>
    <mergeCell ref="G77:X77"/>
    <mergeCell ref="Y77:AB77"/>
    <mergeCell ref="AC77:AH77"/>
    <mergeCell ref="AI77:AM77"/>
    <mergeCell ref="AN77:AR77"/>
    <mergeCell ref="A75:F75"/>
    <mergeCell ref="G75:X75"/>
    <mergeCell ref="Y75:AB75"/>
    <mergeCell ref="AC75:AH75"/>
    <mergeCell ref="AI75:AM75"/>
    <mergeCell ref="AN75:AR75"/>
    <mergeCell ref="A74:F74"/>
    <mergeCell ref="G74:X74"/>
    <mergeCell ref="Y74:AB74"/>
    <mergeCell ref="AC74:AH74"/>
    <mergeCell ref="AI74:AM74"/>
    <mergeCell ref="AN74:AR74"/>
    <mergeCell ref="A72:F72"/>
    <mergeCell ref="G72:AR72"/>
    <mergeCell ref="A73:F73"/>
    <mergeCell ref="G73:X73"/>
    <mergeCell ref="Y73:AB73"/>
    <mergeCell ref="AC73:AH73"/>
    <mergeCell ref="AI73:AM73"/>
    <mergeCell ref="AN73:AR73"/>
    <mergeCell ref="A71:F71"/>
    <mergeCell ref="G71:X71"/>
    <mergeCell ref="Y71:AB71"/>
    <mergeCell ref="AC71:AH71"/>
    <mergeCell ref="AI71:AM71"/>
    <mergeCell ref="AN71:AR71"/>
    <mergeCell ref="A70:F70"/>
    <mergeCell ref="G70:X70"/>
    <mergeCell ref="Y70:AB70"/>
    <mergeCell ref="AC70:AH70"/>
    <mergeCell ref="AI70:AM70"/>
    <mergeCell ref="AN70:AR70"/>
    <mergeCell ref="A69:F69"/>
    <mergeCell ref="G69:X69"/>
    <mergeCell ref="Y69:AB69"/>
    <mergeCell ref="AC69:AH69"/>
    <mergeCell ref="AI69:AM69"/>
    <mergeCell ref="AN69:AR69"/>
    <mergeCell ref="A68:F68"/>
    <mergeCell ref="G68:X68"/>
    <mergeCell ref="Y68:AB68"/>
    <mergeCell ref="AC68:AH68"/>
    <mergeCell ref="AI68:AM68"/>
    <mergeCell ref="AN68:AR68"/>
    <mergeCell ref="A67:F67"/>
    <mergeCell ref="G67:X67"/>
    <mergeCell ref="Y67:AB67"/>
    <mergeCell ref="AC67:AH67"/>
    <mergeCell ref="AI67:AM67"/>
    <mergeCell ref="AN67:AR67"/>
    <mergeCell ref="A66:F66"/>
    <mergeCell ref="G66:X66"/>
    <mergeCell ref="Y66:AB66"/>
    <mergeCell ref="AC66:AH66"/>
    <mergeCell ref="AI66:AM66"/>
    <mergeCell ref="AN66:AR66"/>
    <mergeCell ref="A64:F64"/>
    <mergeCell ref="G64:AR64"/>
    <mergeCell ref="A65:F65"/>
    <mergeCell ref="G65:X65"/>
    <mergeCell ref="Y65:AB65"/>
    <mergeCell ref="AC65:AH65"/>
    <mergeCell ref="AI65:AM65"/>
    <mergeCell ref="AN65:AR65"/>
    <mergeCell ref="A62:F62"/>
    <mergeCell ref="G62:AR62"/>
    <mergeCell ref="A63:F63"/>
    <mergeCell ref="G63:X63"/>
    <mergeCell ref="Y63:AB63"/>
    <mergeCell ref="AC63:AH63"/>
    <mergeCell ref="AI63:AM63"/>
    <mergeCell ref="AN63:AR63"/>
    <mergeCell ref="A61:F61"/>
    <mergeCell ref="G61:X61"/>
    <mergeCell ref="Y61:AB61"/>
    <mergeCell ref="AC61:AH61"/>
    <mergeCell ref="AI61:AM61"/>
    <mergeCell ref="AN61:AR61"/>
    <mergeCell ref="A59:F59"/>
    <mergeCell ref="G59:AR59"/>
    <mergeCell ref="A60:F60"/>
    <mergeCell ref="G60:X60"/>
    <mergeCell ref="Y60:AB60"/>
    <mergeCell ref="AC60:AH60"/>
    <mergeCell ref="AI60:AM60"/>
    <mergeCell ref="AN60:AR60"/>
    <mergeCell ref="A58:F58"/>
    <mergeCell ref="G58:X58"/>
    <mergeCell ref="Y58:AB58"/>
    <mergeCell ref="AC58:AH58"/>
    <mergeCell ref="AI58:AM58"/>
    <mergeCell ref="AN58:AR58"/>
    <mergeCell ref="A57:F57"/>
    <mergeCell ref="G57:X57"/>
    <mergeCell ref="Y57:AB57"/>
    <mergeCell ref="AC57:AH57"/>
    <mergeCell ref="AI57:AM57"/>
    <mergeCell ref="AN57:AR57"/>
    <mergeCell ref="A56:F56"/>
    <mergeCell ref="G56:X56"/>
    <mergeCell ref="Y56:AB56"/>
    <mergeCell ref="AC56:AH56"/>
    <mergeCell ref="AI56:AM56"/>
    <mergeCell ref="AN56:AR56"/>
    <mergeCell ref="A55:F55"/>
    <mergeCell ref="G55:X55"/>
    <mergeCell ref="Y55:AB55"/>
    <mergeCell ref="AC55:AH55"/>
    <mergeCell ref="AI55:AM55"/>
    <mergeCell ref="AN55:AR55"/>
    <mergeCell ref="A54:F54"/>
    <mergeCell ref="G54:X54"/>
    <mergeCell ref="Y54:AB54"/>
    <mergeCell ref="AC54:AH54"/>
    <mergeCell ref="AI54:AM54"/>
    <mergeCell ref="AN54:AR54"/>
    <mergeCell ref="A53:F53"/>
    <mergeCell ref="G53:X53"/>
    <mergeCell ref="Y53:AB53"/>
    <mergeCell ref="AC53:AH53"/>
    <mergeCell ref="AI53:AM53"/>
    <mergeCell ref="AN53:AR53"/>
    <mergeCell ref="A52:F52"/>
    <mergeCell ref="G52:X52"/>
    <mergeCell ref="Y52:AB52"/>
    <mergeCell ref="AC52:AH52"/>
    <mergeCell ref="AI52:AM52"/>
    <mergeCell ref="AN52:AR52"/>
    <mergeCell ref="A51:F51"/>
    <mergeCell ref="G51:X51"/>
    <mergeCell ref="Y51:AB51"/>
    <mergeCell ref="AC51:AH51"/>
    <mergeCell ref="AI51:AM51"/>
    <mergeCell ref="AN51:AR51"/>
    <mergeCell ref="A50:F50"/>
    <mergeCell ref="G50:X50"/>
    <mergeCell ref="Y50:AB50"/>
    <mergeCell ref="AC50:AH50"/>
    <mergeCell ref="AI50:AM50"/>
    <mergeCell ref="AN50:AR50"/>
    <mergeCell ref="A49:F49"/>
    <mergeCell ref="G49:X49"/>
    <mergeCell ref="Y49:AB49"/>
    <mergeCell ref="AC49:AH49"/>
    <mergeCell ref="AI49:AM49"/>
    <mergeCell ref="AN49:AR49"/>
    <mergeCell ref="A48:F48"/>
    <mergeCell ref="G48:X48"/>
    <mergeCell ref="Y48:AB48"/>
    <mergeCell ref="AC48:AH48"/>
    <mergeCell ref="AI48:AM48"/>
    <mergeCell ref="AN48:AR48"/>
    <mergeCell ref="A46:F46"/>
    <mergeCell ref="G46:AR46"/>
    <mergeCell ref="A47:F47"/>
    <mergeCell ref="G47:X47"/>
    <mergeCell ref="Y47:AB47"/>
    <mergeCell ref="AC47:AH47"/>
    <mergeCell ref="AI47:AM47"/>
    <mergeCell ref="AN47:AR47"/>
    <mergeCell ref="A41:F41"/>
    <mergeCell ref="G41:X41"/>
    <mergeCell ref="Y41:AB41"/>
    <mergeCell ref="AC41:AH41"/>
    <mergeCell ref="AI41:AM41"/>
    <mergeCell ref="AN41:AR41"/>
    <mergeCell ref="A40:F40"/>
    <mergeCell ref="G40:X40"/>
    <mergeCell ref="Y40:AB40"/>
    <mergeCell ref="AC40:AH40"/>
    <mergeCell ref="AI40:AM40"/>
    <mergeCell ref="AN40:AR40"/>
    <mergeCell ref="A38:F38"/>
    <mergeCell ref="G38:AR38"/>
    <mergeCell ref="A39:F39"/>
    <mergeCell ref="G39:X39"/>
    <mergeCell ref="Y39:AB39"/>
    <mergeCell ref="AC39:AH39"/>
    <mergeCell ref="AI39:AM39"/>
    <mergeCell ref="AN39:AR39"/>
    <mergeCell ref="A37:F37"/>
    <mergeCell ref="G37:X37"/>
    <mergeCell ref="Y37:AB37"/>
    <mergeCell ref="AC37:AH37"/>
    <mergeCell ref="AI37:AM37"/>
    <mergeCell ref="AN37:AR37"/>
    <mergeCell ref="A30:F30"/>
    <mergeCell ref="G30:AR30"/>
    <mergeCell ref="A31:F31"/>
    <mergeCell ref="G31:X31"/>
    <mergeCell ref="Y31:AB31"/>
    <mergeCell ref="AC31:AH31"/>
    <mergeCell ref="AI31:AM31"/>
    <mergeCell ref="AN31:AR31"/>
    <mergeCell ref="A27:F27"/>
    <mergeCell ref="G27:X27"/>
    <mergeCell ref="Y27:AB27"/>
    <mergeCell ref="AC27:AH27"/>
    <mergeCell ref="AI27:AM27"/>
    <mergeCell ref="AN27:AR27"/>
    <mergeCell ref="A28:F28"/>
    <mergeCell ref="G28:X28"/>
    <mergeCell ref="Y28:AB28"/>
    <mergeCell ref="AC28:AH28"/>
    <mergeCell ref="AI28:AM28"/>
    <mergeCell ref="AN28:AR28"/>
    <mergeCell ref="A29:F29"/>
    <mergeCell ref="G29:X29"/>
    <mergeCell ref="Y29:AB29"/>
    <mergeCell ref="AC29:AH29"/>
    <mergeCell ref="A25:F25"/>
    <mergeCell ref="G25:AR25"/>
    <mergeCell ref="A26:F26"/>
    <mergeCell ref="G26:X26"/>
    <mergeCell ref="Y26:AB26"/>
    <mergeCell ref="AC26:AH26"/>
    <mergeCell ref="AI26:AM26"/>
    <mergeCell ref="AN26:AR26"/>
    <mergeCell ref="A24:F24"/>
    <mergeCell ref="G24:X24"/>
    <mergeCell ref="Y24:AB24"/>
    <mergeCell ref="AC24:AH24"/>
    <mergeCell ref="AI24:AM24"/>
    <mergeCell ref="AN24:AR24"/>
    <mergeCell ref="A20:F20"/>
    <mergeCell ref="G20:AR20"/>
    <mergeCell ref="A21:F21"/>
    <mergeCell ref="G21:X21"/>
    <mergeCell ref="Y21:AB21"/>
    <mergeCell ref="AC21:AH21"/>
    <mergeCell ref="AI21:AM21"/>
    <mergeCell ref="AN21:AR21"/>
    <mergeCell ref="A19:F19"/>
    <mergeCell ref="G19:X19"/>
    <mergeCell ref="Y19:AB19"/>
    <mergeCell ref="AC19:AH19"/>
    <mergeCell ref="AI19:AM19"/>
    <mergeCell ref="AN19:AR19"/>
    <mergeCell ref="A17:F17"/>
    <mergeCell ref="G17:AR17"/>
    <mergeCell ref="A18:F18"/>
    <mergeCell ref="G18:X18"/>
    <mergeCell ref="Y18:AB18"/>
    <mergeCell ref="AC18:AH18"/>
    <mergeCell ref="AI18:AM18"/>
    <mergeCell ref="AN18:AR18"/>
    <mergeCell ref="A14:M14"/>
    <mergeCell ref="N14:AR14"/>
    <mergeCell ref="A16:F16"/>
    <mergeCell ref="G16:X16"/>
    <mergeCell ref="Y16:AB16"/>
    <mergeCell ref="AC16:AH16"/>
    <mergeCell ref="AI16:AM16"/>
    <mergeCell ref="AN16:AR16"/>
    <mergeCell ref="A9:S9"/>
    <mergeCell ref="V9:AB9"/>
    <mergeCell ref="AC9:AR9"/>
    <mergeCell ref="A10:S12"/>
    <mergeCell ref="V10:AB12"/>
    <mergeCell ref="AC10:AR12"/>
    <mergeCell ref="V7:AB7"/>
    <mergeCell ref="AC7:AR7"/>
    <mergeCell ref="A8:J8"/>
    <mergeCell ref="K8:S8"/>
    <mergeCell ref="V8:AB8"/>
    <mergeCell ref="AC8:AR8"/>
    <mergeCell ref="A5:Q5"/>
    <mergeCell ref="V5:AB5"/>
    <mergeCell ref="AC5:AR5"/>
    <mergeCell ref="A6:Q6"/>
    <mergeCell ref="V6:AB6"/>
    <mergeCell ref="AC6:AR6"/>
    <mergeCell ref="V1:AR1"/>
    <mergeCell ref="A2:Q2"/>
    <mergeCell ref="V2:AR2"/>
    <mergeCell ref="A3:Q3"/>
    <mergeCell ref="V3:AR3"/>
    <mergeCell ref="A4:Q4"/>
    <mergeCell ref="V4:AR4"/>
    <mergeCell ref="Y35:AB35"/>
    <mergeCell ref="AC35:AH35"/>
    <mergeCell ref="AI35:AM35"/>
    <mergeCell ref="AN35:AR35"/>
    <mergeCell ref="A33:F33"/>
    <mergeCell ref="G33:X33"/>
    <mergeCell ref="Y33:AB33"/>
    <mergeCell ref="AC33:AH33"/>
    <mergeCell ref="AI33:AM33"/>
    <mergeCell ref="AN33:AR33"/>
    <mergeCell ref="A34:F34"/>
    <mergeCell ref="G34:X34"/>
    <mergeCell ref="Y34:AB34"/>
    <mergeCell ref="AC34:AH34"/>
    <mergeCell ref="AI34:AM34"/>
    <mergeCell ref="AN34:AR34"/>
    <mergeCell ref="A22:F22"/>
    <mergeCell ref="G22:X22"/>
    <mergeCell ref="Y22:AB22"/>
    <mergeCell ref="AC22:AH22"/>
    <mergeCell ref="AI22:AM22"/>
    <mergeCell ref="AN22:AR22"/>
    <mergeCell ref="A23:F23"/>
    <mergeCell ref="G23:X23"/>
    <mergeCell ref="Y23:AB23"/>
    <mergeCell ref="AC23:AH23"/>
    <mergeCell ref="AI23:AM23"/>
    <mergeCell ref="AN23:AR23"/>
    <mergeCell ref="AI29:AM29"/>
    <mergeCell ref="AN29:AR29"/>
    <mergeCell ref="A42:F42"/>
    <mergeCell ref="G42:AR42"/>
    <mergeCell ref="A43:F43"/>
    <mergeCell ref="G43:X43"/>
    <mergeCell ref="Y43:AB43"/>
    <mergeCell ref="AC43:AH43"/>
    <mergeCell ref="AI43:AM43"/>
    <mergeCell ref="AN43:AR43"/>
    <mergeCell ref="A36:F36"/>
    <mergeCell ref="G36:X36"/>
    <mergeCell ref="Y36:AB36"/>
    <mergeCell ref="AC36:AH36"/>
    <mergeCell ref="AI36:AM36"/>
    <mergeCell ref="AN36:AR36"/>
    <mergeCell ref="A32:F32"/>
    <mergeCell ref="G32:X32"/>
    <mergeCell ref="Y32:AB32"/>
    <mergeCell ref="AC32:AH32"/>
    <mergeCell ref="AI32:AM32"/>
    <mergeCell ref="AN32:AR32"/>
    <mergeCell ref="A35:F35"/>
    <mergeCell ref="G35:X35"/>
    <mergeCell ref="A44:F44"/>
    <mergeCell ref="G44:X44"/>
    <mergeCell ref="Y44:AB44"/>
    <mergeCell ref="AC44:AH44"/>
    <mergeCell ref="AI44:AM44"/>
    <mergeCell ref="AN44:AR44"/>
    <mergeCell ref="A45:F45"/>
    <mergeCell ref="G45:X45"/>
    <mergeCell ref="Y45:AB45"/>
    <mergeCell ref="AC45:AH45"/>
    <mergeCell ref="AI45:AM45"/>
    <mergeCell ref="AN45:AR45"/>
  </mergeCells>
  <dataValidations count="17">
    <dataValidation allowBlank="1" showInputMessage="1" showErrorMessage="1" prompt="Ajoutez le nom, le numéro de téléphone et l’adresse e-mail du contact de la société dans cette cellule" sqref="A115 A121:I121" xr:uid="{46865CD7-4073-4748-9F47-34742FAEB077}"/>
    <dataValidation allowBlank="1" showInputMessage="1" showErrorMessage="1" prompt="Entrez le numéro de téléphone du client dans cette cellule." sqref="A14" xr:uid="{EE44B858-5CFF-4705-9640-1ED3F24EB61F}"/>
    <dataValidation allowBlank="1" showInputMessage="1" showErrorMessage="1" prompt="Entrez le slogan de la société dans cette cellule et l’adresse de la société dans les cellules ci-dessous, de la cellule B4 à la cellule B6" sqref="A2 A8 A105 A109" xr:uid="{A6F90D79-4AE0-45C7-B680-9C214DA49807}"/>
    <dataValidation allowBlank="1" showInputMessage="1" showErrorMessage="1" prompt="Entrez l’adresse postale de la société dans cette cellule" sqref="A3 A9 A110 A106" xr:uid="{97A8099E-6ABD-4CAE-BA46-568CAA37046A}"/>
    <dataValidation allowBlank="1" showInputMessage="1" showErrorMessage="1" prompt="Entrez le code postal et la ville de la société dans cette cellule" sqref="A4:D4 A10 A107 A111" xr:uid="{60FE7012-E167-435E-A23E-E38448FE20F6}"/>
    <dataValidation allowBlank="1" showInputMessage="1" showErrorMessage="1" prompt="Entrez le numéro de téléphone et le numéro de télécopie de la société dans cette cellule" sqref="A5:A6 B5:C5" xr:uid="{CD4DF4EA-9C27-4B26-9E50-B8576B38326C}"/>
    <dataValidation allowBlank="1" showInputMessage="1" showErrorMessage="1" prompt="Entrez la quantité dans cette colonne sous ce titre." sqref="A16" xr:uid="{0DA59AE7-4FC2-4B96-BDC1-178E4CEA8719}"/>
    <dataValidation allowBlank="1" showInputMessage="1" showErrorMessage="1" prompt="Entrez « T » sous ce titre pour les éléments soumis à la TVA de cette colonne" sqref="G16" xr:uid="{6BFA827B-AD8E-4727-B2A4-34C66042584A}"/>
    <dataValidation allowBlank="1" showInputMessage="1" showErrorMessage="1" prompt="Entrez la date d’expiration du devis dans cette cellule" sqref="AG8" xr:uid="{7C70357C-ED79-4B60-B915-4053812BC2A8}"/>
    <dataValidation allowBlank="1" showInputMessage="1" showErrorMessage="1" prompt="Entrer la date du devis dans cette cellule" sqref="K8 K105 K109" xr:uid="{829FA3F4-8C5D-42B6-BF49-32DA619E73E2}"/>
    <dataValidation allowBlank="1" showInputMessage="1" showErrorMessage="1" prompt="Entrez la référence client dans la cellule de droite" sqref="A10 A107 A111" xr:uid="{BC32D543-8DFA-40CB-A378-3D8521230232}"/>
    <dataValidation allowBlank="1" showInputMessage="1" showErrorMessage="1" prompt="Entrez la date du devis dans la cellule de droite" sqref="A8 A105 A109" xr:uid="{CAB97B46-8917-49CE-B4A0-B112C3DC996F}"/>
    <dataValidation allowBlank="1" showInputMessage="1" showErrorMessage="1" prompt="Entrez le numéro du devis dans la cellule de droite" sqref="A9 A106 A110" xr:uid="{0155D3AC-25BB-4EDF-B811-5C0BCD907AD5}"/>
    <dataValidation allowBlank="1" showInputMessage="1" showErrorMessage="1" prompt="Entrez le numéro du devis dans cette cellule" sqref="K106" xr:uid="{036FAABE-A425-49F7-9D11-1005909188C2}"/>
    <dataValidation allowBlank="1" showInputMessage="1" showErrorMessage="1" prompt="Entrez la référence client dans cette cellule" sqref="M112 K107" xr:uid="{FDE4E591-9FBC-45DB-BDB3-CB53F4C51CA3}"/>
    <dataValidation allowBlank="1" showInputMessage="1" showErrorMessage="1" prompt="Le titre de cette feuille de calcul se trouve dans cette cellule. Entrez la date, le numéro de devis et la référence client dans les cellules G2 à G5." sqref="V1" xr:uid="{BDEB7685-1BFB-4FDE-9024-CEC8A69C3FFA}"/>
    <dataValidation allowBlank="1" showInputMessage="1" showErrorMessage="1" prompt="Entrez des commentaires ou des instructions spéciales dans cette cellule" sqref="N14" xr:uid="{212E97E7-EE98-4CF8-88E0-8F228F1713AF}"/>
  </dataValidations>
  <hyperlinks>
    <hyperlink ref="A6" r:id="rId1" xr:uid="{019C273E-53C9-46D0-B765-259C801DD7D3}"/>
  </hyperlinks>
  <pageMargins left="0.19685039370078741" right="0.19685039370078741" top="0.39370078740157483" bottom="0.39370078740157483" header="0.31496062992125984" footer="0.31496062992125984"/>
  <pageSetup paperSize="9" scale="82" fitToHeight="0" orientation="portrait" horizontalDpi="0" verticalDpi="0" r:id="rId2"/>
  <headerFooter>
    <oddFooter>&amp;C&amp;P/&amp;N</oddFooter>
  </headerFooter>
  <rowBreaks count="3" manualBreakCount="3">
    <brk id="35" max="43" man="1"/>
    <brk id="71" max="43" man="1"/>
    <brk id="101" max="4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BC2024</vt:lpstr>
      <vt:lpstr>'BC2024'!Zone_d_impression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SCHWARTZ</dc:creator>
  <cp:lastModifiedBy>Nicolas SCHWARTZ</cp:lastModifiedBy>
  <cp:lastPrinted>2024-08-11T16:47:23Z</cp:lastPrinted>
  <dcterms:created xsi:type="dcterms:W3CDTF">2023-06-26T20:44:12Z</dcterms:created>
  <dcterms:modified xsi:type="dcterms:W3CDTF">2024-08-12T12:07:56Z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a95e15-f021-4cd3-ac15-bca03bba052b_Enabled">
    <vt:lpwstr>true</vt:lpwstr>
  </property>
  <property fmtid="{D5CDD505-2E9C-101B-9397-08002B2CF9AE}" pid="3" name="MSIP_Label_f1a95e15-f021-4cd3-ac15-bca03bba052b_SetDate">
    <vt:lpwstr>2023-06-26T20:57:38Z</vt:lpwstr>
  </property>
  <property fmtid="{D5CDD505-2E9C-101B-9397-08002B2CF9AE}" pid="4" name="MSIP_Label_f1a95e15-f021-4cd3-ac15-bca03bba052b_Method">
    <vt:lpwstr>Standard</vt:lpwstr>
  </property>
  <property fmtid="{D5CDD505-2E9C-101B-9397-08002B2CF9AE}" pid="5" name="MSIP_Label_f1a95e15-f021-4cd3-ac15-bca03bba052b_Name">
    <vt:lpwstr>f1a95e15-f021-4cd3-ac15-bca03bba052b</vt:lpwstr>
  </property>
  <property fmtid="{D5CDD505-2E9C-101B-9397-08002B2CF9AE}" pid="6" name="MSIP_Label_f1a95e15-f021-4cd3-ac15-bca03bba052b_SiteId">
    <vt:lpwstr>92410b1b-4b46-4710-b23c-c3a3814046a4</vt:lpwstr>
  </property>
  <property fmtid="{D5CDD505-2E9C-101B-9397-08002B2CF9AE}" pid="7" name="MSIP_Label_f1a95e15-f021-4cd3-ac15-bca03bba052b_ActionId">
    <vt:lpwstr>31a44459-2e1f-49e4-914d-c5e0f5cd8329</vt:lpwstr>
  </property>
  <property fmtid="{D5CDD505-2E9C-101B-9397-08002B2CF9AE}" pid="8" name="MSIP_Label_f1a95e15-f021-4cd3-ac15-bca03bba052b_ContentBits">
    <vt:lpwstr>0</vt:lpwstr>
  </property>
</Properties>
</file>