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.08.05 - NEW PERSO\POUPETTE CAKAOUETTE\COMMERCIAL\ECHECS\"/>
    </mc:Choice>
  </mc:AlternateContent>
  <xr:revisionPtr revIDLastSave="0" documentId="13_ncr:1_{79E34B12-FBB1-412F-966A-16B816114818}" xr6:coauthVersionLast="47" xr6:coauthVersionMax="47" xr10:uidLastSave="{00000000-0000-0000-0000-000000000000}"/>
  <bookViews>
    <workbookView xWindow="-108" yWindow="-108" windowWidth="23256" windowHeight="12576" xr2:uid="{2466DFAF-B7B2-4872-B791-7071537F23B6}"/>
  </bookViews>
  <sheets>
    <sheet name="BC2023" sheetId="1" r:id="rId1"/>
  </sheets>
  <definedNames>
    <definedName name="_xlnm.Print_Titles" localSheetId="0">'BC2023'!$16:$16</definedName>
    <definedName name="_xlnm.Print_Area" localSheetId="0">'BC2023'!$B$1:$AS$109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89" i="1" l="1"/>
  <c r="AO89" i="1" s="1"/>
  <c r="AJ87" i="1"/>
  <c r="AO87" i="1" s="1"/>
  <c r="AJ86" i="1"/>
  <c r="AO86" i="1" s="1"/>
  <c r="AJ84" i="1"/>
  <c r="AO84" i="1" s="1"/>
  <c r="AJ83" i="1"/>
  <c r="AO83" i="1" s="1"/>
  <c r="AJ82" i="1"/>
  <c r="AO82" i="1" s="1"/>
  <c r="AJ81" i="1"/>
  <c r="AO81" i="1" s="1"/>
  <c r="AJ80" i="1"/>
  <c r="AO80" i="1" s="1"/>
  <c r="AJ77" i="1"/>
  <c r="AO77" i="1" s="1"/>
  <c r="AJ75" i="1"/>
  <c r="AJ74" i="1"/>
  <c r="AO74" i="1" s="1"/>
  <c r="AJ73" i="1"/>
  <c r="AO73" i="1" s="1"/>
  <c r="AJ72" i="1"/>
  <c r="AO72" i="1" s="1"/>
  <c r="AJ71" i="1"/>
  <c r="AJ70" i="1"/>
  <c r="AO70" i="1" s="1"/>
  <c r="AJ69" i="1"/>
  <c r="AO69" i="1" s="1"/>
  <c r="AJ68" i="1"/>
  <c r="AO68" i="1" s="1"/>
  <c r="AJ67" i="1"/>
  <c r="AO67" i="1" s="1"/>
  <c r="AJ66" i="1"/>
  <c r="AO66" i="1" s="1"/>
  <c r="AJ65" i="1"/>
  <c r="AO65" i="1" s="1"/>
  <c r="AJ63" i="1"/>
  <c r="AO63" i="1" s="1"/>
  <c r="AJ62" i="1"/>
  <c r="AO62" i="1" s="1"/>
  <c r="AJ61" i="1"/>
  <c r="AO61" i="1" s="1"/>
  <c r="AJ59" i="1"/>
  <c r="AO59" i="1" s="1"/>
  <c r="AJ58" i="1"/>
  <c r="AO58" i="1" s="1"/>
  <c r="AJ57" i="1"/>
  <c r="AO57" i="1" s="1"/>
  <c r="AJ56" i="1"/>
  <c r="AO56" i="1" s="1"/>
  <c r="AJ55" i="1"/>
  <c r="AO55" i="1" s="1"/>
  <c r="AJ54" i="1"/>
  <c r="AO54" i="1" s="1"/>
  <c r="AJ53" i="1"/>
  <c r="AO53" i="1" s="1"/>
  <c r="AJ51" i="1"/>
  <c r="AO51" i="1" s="1"/>
  <c r="AJ49" i="1"/>
  <c r="AO49" i="1" s="1"/>
  <c r="AJ48" i="1"/>
  <c r="AO48" i="1" s="1"/>
  <c r="AJ46" i="1"/>
  <c r="AO46" i="1" s="1"/>
  <c r="AJ45" i="1"/>
  <c r="AO45" i="1" s="1"/>
  <c r="AJ44" i="1"/>
  <c r="AO44" i="1" s="1"/>
  <c r="AJ43" i="1"/>
  <c r="AO43" i="1" s="1"/>
  <c r="AJ35" i="1"/>
  <c r="AO35" i="1" s="1"/>
  <c r="AJ22" i="1"/>
  <c r="AO22" i="1" s="1"/>
  <c r="AJ21" i="1"/>
  <c r="AO21" i="1" s="1"/>
  <c r="AD42" i="1"/>
  <c r="AJ42" i="1" s="1"/>
  <c r="AO42" i="1" s="1"/>
  <c r="AD41" i="1"/>
  <c r="AJ41" i="1" s="1"/>
  <c r="AD40" i="1"/>
  <c r="AJ40" i="1" s="1"/>
  <c r="AO40" i="1" s="1"/>
  <c r="AD39" i="1"/>
  <c r="AJ39" i="1" s="1"/>
  <c r="AD38" i="1"/>
  <c r="AJ38" i="1" s="1"/>
  <c r="AD37" i="1"/>
  <c r="AJ37" i="1" s="1"/>
  <c r="AO37" i="1" s="1"/>
  <c r="AD36" i="1"/>
  <c r="AJ36" i="1" s="1"/>
  <c r="AD34" i="1"/>
  <c r="AJ34" i="1" s="1"/>
  <c r="AO34" i="1" s="1"/>
  <c r="AD18" i="1"/>
  <c r="AJ18" i="1" s="1"/>
  <c r="AD32" i="1"/>
  <c r="AJ32" i="1" s="1"/>
  <c r="AO32" i="1" s="1"/>
  <c r="AD31" i="1"/>
  <c r="AJ31" i="1" s="1"/>
  <c r="AO31" i="1" s="1"/>
  <c r="AD30" i="1"/>
  <c r="AJ30" i="1" s="1"/>
  <c r="AO30" i="1" s="1"/>
  <c r="AD28" i="1"/>
  <c r="AJ28" i="1" s="1"/>
  <c r="AO28" i="1" s="1"/>
  <c r="AD27" i="1"/>
  <c r="AJ27" i="1" s="1"/>
  <c r="AO27" i="1" s="1"/>
  <c r="AD25" i="1"/>
  <c r="AJ25" i="1" s="1"/>
  <c r="AO25" i="1" s="1"/>
  <c r="AD24" i="1"/>
  <c r="AJ24" i="1" s="1"/>
  <c r="AO24" i="1" s="1"/>
  <c r="AD19" i="1"/>
  <c r="AJ19" i="1" s="1"/>
  <c r="AO19" i="1" s="1"/>
  <c r="AO90" i="1" l="1"/>
  <c r="AO91" i="1" s="1"/>
  <c r="L92" i="1" l="1"/>
  <c r="L93" i="1" s="1"/>
  <c r="L8" i="1"/>
</calcChain>
</file>

<file path=xl/sharedStrings.xml><?xml version="1.0" encoding="utf-8"?>
<sst xmlns="http://schemas.openxmlformats.org/spreadsheetml/2006/main" count="178" uniqueCount="118">
  <si>
    <t>5 rue du Maréchal Foch</t>
  </si>
  <si>
    <t>68700 CERNAY</t>
  </si>
  <si>
    <t>03.67.76.94.46</t>
  </si>
  <si>
    <t>Commentaires ou instructions spéciales :</t>
  </si>
  <si>
    <t>NOUS VOUS REMERCIONS DE VOTRE CONFIANCE.</t>
  </si>
  <si>
    <t>POUPETTE CAKAOUETTE SARL</t>
  </si>
  <si>
    <t>contact@poupette-cakaouette.fr</t>
  </si>
  <si>
    <t>DESIGNATION</t>
  </si>
  <si>
    <t>REMISE</t>
  </si>
  <si>
    <t>TOTAL TTC</t>
  </si>
  <si>
    <t>Conditions de paiement :</t>
  </si>
  <si>
    <t>Acompte de 20% à la commande :</t>
  </si>
  <si>
    <t>Solde à la livraison :</t>
  </si>
  <si>
    <t>Moyens de paiement :</t>
  </si>
  <si>
    <t>IBAN :</t>
  </si>
  <si>
    <t>BIC :</t>
  </si>
  <si>
    <t>Désignation :</t>
  </si>
  <si>
    <t>Virement bancaire sur le compte</t>
  </si>
  <si>
    <t>SARL POUPETTE CAKAOUETTE</t>
  </si>
  <si>
    <t>Poupette Cakaouette - SARL au capital social de 1 000,00 Euros - RCS Mulhouse 914 047 402 - TVA FR39914047402</t>
  </si>
  <si>
    <t>Pièces d'échecs électroniques DGT en plastique et plombées</t>
  </si>
  <si>
    <t>Prix Unitaire
TTC</t>
  </si>
  <si>
    <t>Echiquier électronique DGT e-Board - Plateau bluetooth en noyer - Fourni sans pièces</t>
  </si>
  <si>
    <t>Echiquier électronique DGT e-Board - Plateau bluetooth en palissandre - Fourni sans pièces</t>
  </si>
  <si>
    <t>Echiquier électronique DGT e-Board - Plateau USB en wenge - Fourni sans pièces</t>
  </si>
  <si>
    <t>Echiquier électronique DGT e-Board - Plateau USB en palissandre - Fourni sans pièces</t>
  </si>
  <si>
    <t>Pièces d'échecs électroniques DGT TIMELESS en bois pour plateaux d'échecs électroniques DGT</t>
  </si>
  <si>
    <t>Pièces d'échecs électroniques DGT TIMELESS plombées en bois pour plateaux d'échecs électroniques DGT</t>
  </si>
  <si>
    <t>Pièces d'échecs électroniques DGT - Pièces officielles FIDE plombées</t>
  </si>
  <si>
    <t>FR76 1470 7508 3533 2214 1994 949</t>
  </si>
  <si>
    <t xml:space="preserve">CCBPFRPPMTZ </t>
  </si>
  <si>
    <t>DGT Smart Board avec indices + Câble de connexion pour PC ou pendule PI + Logiciel Chessbase Fritz 14</t>
  </si>
  <si>
    <t>Pièces d'échecs électroniques DGT ROYAL en bois pour plateaux d'échecs électroniques DGT</t>
  </si>
  <si>
    <t>Pièces d'échecs électroniques DGT ROYAL plombées en bois pour plateaux d'échecs électroniques DGT</t>
  </si>
  <si>
    <t>Pièces d'échecs électroniques DGT CLASSIC en bois pour plateaux d'échecs électroniques DGT</t>
  </si>
  <si>
    <t>Pièces d'échecs électroniques DGT CLASSIC plombées en bois pour plateaux d'échecs électroniques DGT</t>
  </si>
  <si>
    <t>Pièces d'échecs électroniques DGT EBONY en bois pour plateaux d'échecs électroniques DGT</t>
  </si>
  <si>
    <t>Pièces d'échecs électroniques DGT EBONY plombées en bois pour plateaux d'échecs électroniques DGT</t>
  </si>
  <si>
    <t>Pièces d'échecs électroniques DGT MODERN STAUNTON plombées en bois pour plateaux d'échecs électroniques DGT</t>
  </si>
  <si>
    <t>ECHIQUIERS CONNECTES POUR JOUER EN LIGNE</t>
  </si>
  <si>
    <t>PENDULES</t>
  </si>
  <si>
    <t>DGT Echo Talking Chess Clock</t>
  </si>
  <si>
    <t>DGT 1006 Backgammon Timer</t>
  </si>
  <si>
    <t>PIECES D'ECHECS POUR ECHIQUIERS ELECTRONIQUES</t>
  </si>
  <si>
    <t>Pegasus Travel Bag</t>
  </si>
  <si>
    <t>Centaur Travel Bag</t>
  </si>
  <si>
    <t>DGT e-Board Storage Bag</t>
  </si>
  <si>
    <t>SACS DE TRANSPORT</t>
  </si>
  <si>
    <t>ECHIQUIERS ELECTRONIQUES (connectique incluse)</t>
  </si>
  <si>
    <t>ECHIQUIERS ELECTRONIQUES (connectique non incluse)</t>
  </si>
  <si>
    <t>Echiquier électronique DGT e-Board - Plateau USB en noyer - Fourni sans pièces</t>
  </si>
  <si>
    <t>DGT Tournament e-Board Walnut (in e-Board Storage Bag) - Fourni sans pièces</t>
  </si>
  <si>
    <t>DGT Tournament e-Board Wengé (in e-Board Storage Bag) - Fourni sans pièces</t>
  </si>
  <si>
    <t>DGT Tournament e-Board Rosewood (in e-Board Storage Bag) - Fourni sans pièces</t>
  </si>
  <si>
    <t>ACCESSOIRES DE CONNECTION POUR LES SYSTEMES DE TOURNOI</t>
  </si>
  <si>
    <t>Bon de
commande</t>
  </si>
  <si>
    <t>NOM Prénom :</t>
  </si>
  <si>
    <t>CLUB D'ECHECS :</t>
  </si>
  <si>
    <t>FONCTION :</t>
  </si>
  <si>
    <t>N° TELEPHONE :</t>
  </si>
  <si>
    <t>MAIL :</t>
  </si>
  <si>
    <t>ADRESSE POSTALE COMPLETE :</t>
  </si>
  <si>
    <t>Sous réserve de disponibilité des produits chez les fournisseurs</t>
  </si>
  <si>
    <t>DATE DE COMMANDE :</t>
  </si>
  <si>
    <t>ADRESSE DE LIVRAISON :</t>
  </si>
  <si>
    <t>COORDONNEES DE FACTURATION</t>
  </si>
  <si>
    <t>MERCI DE COMPLETER LES CASES ORANGEES</t>
  </si>
  <si>
    <t>STARTER PACKS</t>
  </si>
  <si>
    <t>DGT Chess Starter Box Grey (Pieces &amp; Board) *</t>
  </si>
  <si>
    <t>DGT Chess Starter Box Brown (Pieces, Board &amp; DGT1002) *</t>
  </si>
  <si>
    <t>INDIQUEZ LA QUANTITE SOUHAITEE</t>
  </si>
  <si>
    <t>Prix Unitaire
avec remise TTC</t>
  </si>
  <si>
    <t>DGT Club Pack (10 sets inclus) (10 SETS INCLUS)</t>
  </si>
  <si>
    <t>DGT Plastic Expansion Pack</t>
  </si>
  <si>
    <t>CLUB PACKS</t>
  </si>
  <si>
    <t>Judith POLGAR Deluxe Wooden Chess Pieces in box *</t>
  </si>
  <si>
    <t>Judith POLGAR Deluxe Wooden Chess Board *</t>
  </si>
  <si>
    <t>DGT Walnut Chess Board *</t>
  </si>
  <si>
    <t>DGT Timeless Chess Pieces *</t>
  </si>
  <si>
    <t>PIECES EN PLASTIQUE NON-ELECTRONIQUES</t>
  </si>
  <si>
    <t>PIECES EN BOIS NON-ELECTRONIQUES</t>
  </si>
  <si>
    <t>PLATEAUX EN BOIS NON-ELECTRONIQUES</t>
  </si>
  <si>
    <t>DGT Chess Pieces Plastic 86mm (dans sac tissu) *</t>
  </si>
  <si>
    <t>DGT Chess Pieces Plastic 95mm (dans sac tissu) *</t>
  </si>
  <si>
    <t>DGT Chess Pieces Plastic 95mm (boîte de rangement) *</t>
  </si>
  <si>
    <t>Pendule échecs DGT 3000 certifiée FIDE Edition Limitée</t>
  </si>
  <si>
    <t>Pendule échecs DGT 3000 certifiée FIDE */**</t>
  </si>
  <si>
    <t>DGT 2010 Official FIDE Chess Clock */**</t>
  </si>
  <si>
    <t>DGT 2500 Official FIDE Chess Cloc&lt;k&lt;&lt; NEW */**</t>
  </si>
  <si>
    <t>DGT Travel Timer */**</t>
  </si>
  <si>
    <t>DGT Easy Plus */**</t>
  </si>
  <si>
    <t>DGT 1001 Black */**</t>
  </si>
  <si>
    <t>DGT 1001 White */**</t>
  </si>
  <si>
    <t>DGT 1002 Bonus Chess Timer */**</t>
  </si>
  <si>
    <t>DGT North American</t>
  </si>
  <si>
    <t>Mallette de transport aluminium</t>
  </si>
  <si>
    <t>ORDINATEURS</t>
  </si>
  <si>
    <t>DGT Centaur Chess Computer</t>
  </si>
  <si>
    <t>DGT Pi Chess Computer</t>
  </si>
  <si>
    <t>DGT Pegasus (pièces et connectique fournies)</t>
  </si>
  <si>
    <t>DGT Smart Board avec indices, câble de connexion pour PC ou pendule PI + Logiciel Chessbase Fritz 14 inclus</t>
  </si>
  <si>
    <t>DGT Smart Board sans indices, câble de connexion pour PC ou pendule PI + Logiciel Chessbase Fritz 14 inclus</t>
  </si>
  <si>
    <t>ENSEMBLE JEU D'ECHECS ELECTRONIQUES</t>
  </si>
  <si>
    <t>Sac de protection universel</t>
  </si>
  <si>
    <t>Sac tissu avec cordon de serrage</t>
  </si>
  <si>
    <t>Set de connectique pour tournoi (12 premiers plateaux)</t>
  </si>
  <si>
    <t>Connectique complémentaire tournoi</t>
  </si>
  <si>
    <t>NON APPLICABLE</t>
  </si>
  <si>
    <t>DONT TVA</t>
  </si>
  <si>
    <t>Espèces - Carte bancaire en boutique</t>
  </si>
  <si>
    <t>QUANTITE</t>
  </si>
  <si>
    <r>
      <rPr>
        <b/>
        <sz val="11"/>
        <color rgb="FFFF0000"/>
        <rFont val="Calibri"/>
        <family val="2"/>
        <scheme val="minor"/>
      </rPr>
      <t>Conditions de remise et offres spéciales</t>
    </r>
    <r>
      <rPr>
        <sz val="11"/>
        <color rgb="FFFF0000"/>
        <rFont val="Calibri"/>
        <family val="2"/>
        <scheme val="minor"/>
      </rPr>
      <t xml:space="preserve">
-</t>
    </r>
    <r>
      <rPr>
        <b/>
        <sz val="11"/>
        <color rgb="FFFF0000"/>
        <rFont val="Calibri"/>
        <family val="2"/>
        <scheme val="minor"/>
      </rPr>
      <t xml:space="preserve"> OFFRE SPECIALE CLUBS</t>
    </r>
    <r>
      <rPr>
        <sz val="11"/>
        <color rgb="FFFF0000"/>
        <rFont val="Calibri"/>
        <family val="2"/>
        <scheme val="minor"/>
      </rPr>
      <t xml:space="preserve"> : 5% de remise sur les articles signalés par une astérisque « </t>
    </r>
    <r>
      <rPr>
        <b/>
        <sz val="11"/>
        <color rgb="FFFF0000"/>
        <rFont val="Calibri"/>
        <family val="2"/>
        <scheme val="minor"/>
      </rPr>
      <t>*</t>
    </r>
    <r>
      <rPr>
        <sz val="11"/>
        <color rgb="FFFF0000"/>
        <rFont val="Calibri"/>
        <family val="2"/>
        <scheme val="minor"/>
      </rPr>
      <t xml:space="preserve"> »
- </t>
    </r>
    <r>
      <rPr>
        <b/>
        <sz val="11"/>
        <color rgb="FFFF0000"/>
        <rFont val="Calibri"/>
        <family val="2"/>
        <scheme val="minor"/>
      </rPr>
      <t>REMISES SUR LA QUANTITE</t>
    </r>
    <r>
      <rPr>
        <sz val="11"/>
        <color rgb="FFFF0000"/>
        <rFont val="Calibri"/>
        <family val="2"/>
        <scheme val="minor"/>
      </rPr>
      <t xml:space="preserve"> : 10% de remise à partir de 3 articles achetés et 15% de remise à partir de 8 articles achetés sur les articles signalés par deux astérisques « </t>
    </r>
    <r>
      <rPr>
        <b/>
        <sz val="11"/>
        <color rgb="FFFF0000"/>
        <rFont val="Calibri"/>
        <family val="2"/>
        <scheme val="minor"/>
      </rPr>
      <t>**</t>
    </r>
    <r>
      <rPr>
        <sz val="11"/>
        <color rgb="FFFF0000"/>
        <rFont val="Calibri"/>
        <family val="2"/>
        <scheme val="minor"/>
      </rPr>
      <t xml:space="preserve"> »
- Attention, les remises sur les quantités ne sont pas cumulables aux 5% de remise de l’offre spéciale clubs !</t>
    </r>
  </si>
  <si>
    <t>Date, tampon et signature du client</t>
  </si>
  <si>
    <t>Le calcul des remises est automatique dès remplissage des cellules</t>
  </si>
  <si>
    <t>DIVERS</t>
  </si>
  <si>
    <t>Frais de livraison OFFERTS pour commande groupée rentrée 2023</t>
  </si>
  <si>
    <t>En rupture de stock définitive</t>
  </si>
  <si>
    <t>En rupture de stock chez DGT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</si>
</sst>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#&quot; &quot;##&quot; &quot;##&quot; &quot;##&quot; &quot;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36"/>
      <color theme="1" tint="0.499984740745262"/>
      <name val="Calibri Light"/>
      <family val="2"/>
      <scheme val="maj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B2B2B2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5" fillId="0" borderId="0">
      <alignment horizontal="right"/>
    </xf>
    <xf numFmtId="14" fontId="6" fillId="0" borderId="0">
      <alignment horizontal="left"/>
    </xf>
    <xf numFmtId="164" fontId="6" fillId="0" borderId="0" applyFont="0" applyFill="0" applyBorder="0">
      <alignment horizontal="left" vertical="top"/>
    </xf>
    <xf numFmtId="0" fontId="6" fillId="0" borderId="0" applyNumberFormat="0" applyFont="0" applyFill="0" applyBorder="0">
      <alignment horizontal="left" wrapText="1"/>
    </xf>
    <xf numFmtId="0" fontId="6" fillId="3" borderId="3">
      <alignment horizontal="center" vertical="center"/>
    </xf>
    <xf numFmtId="14" fontId="6" fillId="0" borderId="0" applyFont="0" applyFill="0" applyBorder="0">
      <alignment horizontal="center" vertical="center"/>
    </xf>
    <xf numFmtId="0" fontId="6" fillId="0" borderId="4" applyNumberFormat="0" applyFont="0" applyFill="0" applyAlignment="0">
      <alignment horizontal="left" vertical="center" wrapText="1"/>
    </xf>
    <xf numFmtId="49" fontId="6" fillId="0" borderId="0" applyFont="0" applyFill="0" applyBorder="0">
      <alignment horizontal="center" vertical="center" wrapText="1"/>
    </xf>
    <xf numFmtId="0" fontId="8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2" xfId="5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 applyProtection="1">
      <alignment vertical="center"/>
    </xf>
    <xf numFmtId="14" fontId="6" fillId="0" borderId="0" xfId="7" applyAlignment="1" applyProtection="1">
      <alignment vertical="center"/>
    </xf>
    <xf numFmtId="44" fontId="6" fillId="0" borderId="0" xfId="1" applyFont="1" applyAlignment="1" applyProtection="1">
      <alignment vertical="center"/>
    </xf>
    <xf numFmtId="44" fontId="6" fillId="0" borderId="0" xfId="7" applyNumberForma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4" fillId="7" borderId="38" xfId="0" applyFont="1" applyFill="1" applyBorder="1" applyAlignment="1" applyProtection="1">
      <alignment horizontal="center" vertical="center" wrapText="1"/>
    </xf>
    <xf numFmtId="0" fontId="4" fillId="7" borderId="39" xfId="0" applyFont="1" applyFill="1" applyBorder="1" applyAlignment="1" applyProtection="1">
      <alignment horizontal="center" vertical="center" wrapText="1"/>
    </xf>
    <xf numFmtId="0" fontId="4" fillId="6" borderId="37" xfId="0" applyFont="1" applyFill="1" applyBorder="1" applyAlignment="1" applyProtection="1">
      <alignment horizontal="center" vertical="center"/>
    </xf>
    <xf numFmtId="0" fontId="4" fillId="6" borderId="38" xfId="0" applyFont="1" applyFill="1" applyBorder="1" applyAlignment="1" applyProtection="1">
      <alignment horizontal="center" vertical="center"/>
    </xf>
    <xf numFmtId="0" fontId="4" fillId="6" borderId="34" xfId="0" applyFont="1" applyFill="1" applyBorder="1" applyAlignment="1" applyProtection="1">
      <alignment horizontal="center" vertical="center"/>
    </xf>
    <xf numFmtId="0" fontId="4" fillId="6" borderId="35" xfId="0" applyFont="1" applyFill="1" applyBorder="1" applyAlignment="1" applyProtection="1">
      <alignment horizontal="center" vertical="center"/>
    </xf>
    <xf numFmtId="0" fontId="4" fillId="7" borderId="35" xfId="0" applyFont="1" applyFill="1" applyBorder="1" applyAlignment="1" applyProtection="1">
      <alignment horizontal="center" vertical="center" wrapText="1"/>
    </xf>
    <xf numFmtId="0" fontId="4" fillId="7" borderId="36" xfId="0" applyFont="1" applyFill="1" applyBorder="1" applyAlignment="1" applyProtection="1">
      <alignment horizontal="center" vertical="center" wrapText="1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left" vertical="center" wrapText="1"/>
    </xf>
    <xf numFmtId="44" fontId="0" fillId="0" borderId="29" xfId="1" applyFont="1" applyFill="1" applyBorder="1" applyAlignment="1" applyProtection="1">
      <alignment horizontal="center" vertical="center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2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left" vertical="center" wrapText="1"/>
    </xf>
    <xf numFmtId="44" fontId="0" fillId="0" borderId="32" xfId="1" applyFont="1" applyFill="1" applyBorder="1" applyAlignment="1" applyProtection="1">
      <alignment horizontal="center" vertical="center"/>
    </xf>
    <xf numFmtId="44" fontId="0" fillId="0" borderId="29" xfId="0" applyNumberFormat="1" applyFill="1" applyBorder="1" applyAlignment="1" applyProtection="1">
      <alignment horizontal="center" vertical="center"/>
    </xf>
    <xf numFmtId="0" fontId="0" fillId="0" borderId="29" xfId="0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left" vertical="center" wrapText="1"/>
    </xf>
    <xf numFmtId="9" fontId="0" fillId="0" borderId="12" xfId="2" applyFont="1" applyFill="1" applyBorder="1" applyAlignment="1" applyProtection="1">
      <alignment horizontal="center" vertical="center"/>
    </xf>
    <xf numFmtId="44" fontId="0" fillId="0" borderId="12" xfId="1" applyFont="1" applyFill="1" applyBorder="1" applyAlignment="1" applyProtection="1">
      <alignment horizontal="center" vertical="center"/>
    </xf>
    <xf numFmtId="9" fontId="0" fillId="0" borderId="32" xfId="2" applyFont="1" applyFill="1" applyBorder="1" applyAlignment="1" applyProtection="1">
      <alignment horizontal="center" vertical="center"/>
    </xf>
    <xf numFmtId="9" fontId="0" fillId="0" borderId="29" xfId="2" applyFont="1" applyFill="1" applyBorder="1" applyAlignment="1" applyProtection="1">
      <alignment horizontal="center" vertical="center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44" fontId="0" fillId="0" borderId="32" xfId="0" applyNumberFormat="1" applyFill="1" applyBorder="1" applyAlignment="1" applyProtection="1">
      <alignment horizontal="center" vertical="center"/>
    </xf>
    <xf numFmtId="0" fontId="0" fillId="0" borderId="32" xfId="0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</xf>
    <xf numFmtId="0" fontId="16" fillId="0" borderId="15" xfId="0" applyFont="1" applyFill="1" applyBorder="1" applyAlignment="1" applyProtection="1">
      <alignment horizontal="left" vertical="center" wrapText="1"/>
    </xf>
    <xf numFmtId="44" fontId="13" fillId="0" borderId="41" xfId="1" applyFont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left" vertical="center" wrapText="1"/>
    </xf>
    <xf numFmtId="9" fontId="0" fillId="0" borderId="35" xfId="2" applyFont="1" applyFill="1" applyBorder="1" applyAlignment="1" applyProtection="1">
      <alignment horizontal="center" vertical="center"/>
    </xf>
    <xf numFmtId="44" fontId="0" fillId="0" borderId="35" xfId="1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 wrapText="1"/>
    </xf>
    <xf numFmtId="44" fontId="0" fillId="0" borderId="25" xfId="1" applyFont="1" applyFill="1" applyBorder="1" applyAlignment="1" applyProtection="1">
      <alignment horizontal="center" vertical="center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44" fontId="0" fillId="0" borderId="35" xfId="0" applyNumberFormat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6" xfId="0" applyFill="1" applyBorder="1" applyAlignment="1" applyProtection="1">
      <alignment horizontal="center" vertical="center"/>
    </xf>
    <xf numFmtId="0" fontId="6" fillId="0" borderId="0" xfId="6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13" fillId="0" borderId="5" xfId="0" applyFont="1" applyBorder="1" applyAlignment="1" applyProtection="1">
      <alignment horizontal="left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44" fontId="0" fillId="0" borderId="12" xfId="0" applyNumberFormat="1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18" fillId="6" borderId="19" xfId="6" applyFont="1" applyFill="1" applyBorder="1" applyAlignment="1" applyProtection="1">
      <alignment horizontal="center" vertical="center"/>
    </xf>
    <xf numFmtId="0" fontId="18" fillId="6" borderId="17" xfId="6" applyFont="1" applyFill="1" applyBorder="1" applyAlignment="1" applyProtection="1">
      <alignment horizontal="center" vertical="center"/>
    </xf>
    <xf numFmtId="0" fontId="18" fillId="6" borderId="20" xfId="6" applyFont="1" applyFill="1" applyBorder="1" applyAlignment="1" applyProtection="1">
      <alignment horizontal="center" vertical="center"/>
    </xf>
    <xf numFmtId="0" fontId="5" fillId="5" borderId="19" xfId="6" applyFill="1" applyBorder="1" applyAlignment="1" applyProtection="1">
      <alignment horizontal="center" vertical="center"/>
      <protection locked="0"/>
    </xf>
    <xf numFmtId="0" fontId="5" fillId="5" borderId="17" xfId="6" applyFill="1" applyBorder="1" applyAlignment="1" applyProtection="1">
      <alignment horizontal="center" vertical="center"/>
      <protection locked="0"/>
    </xf>
    <xf numFmtId="0" fontId="5" fillId="5" borderId="20" xfId="6" applyFill="1" applyBorder="1" applyAlignment="1" applyProtection="1">
      <alignment horizontal="center" vertical="center"/>
      <protection locked="0"/>
    </xf>
    <xf numFmtId="0" fontId="18" fillId="6" borderId="17" xfId="0" applyFont="1" applyFill="1" applyBorder="1" applyAlignment="1" applyProtection="1">
      <alignment horizontal="center" vertical="center"/>
    </xf>
    <xf numFmtId="9" fontId="0" fillId="0" borderId="25" xfId="2" applyFont="1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left" vertical="center" wrapText="1"/>
    </xf>
    <xf numFmtId="0" fontId="9" fillId="6" borderId="27" xfId="6" applyFont="1" applyFill="1" applyBorder="1" applyAlignment="1" applyProtection="1">
      <alignment horizontal="left" vertical="center" wrapText="1"/>
    </xf>
    <xf numFmtId="44" fontId="0" fillId="0" borderId="25" xfId="0" applyNumberFormat="1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center" vertical="center" wrapText="1"/>
    </xf>
    <xf numFmtId="0" fontId="12" fillId="0" borderId="0" xfId="5" applyFont="1" applyBorder="1" applyAlignment="1" applyProtection="1">
      <alignment horizontal="left" vertical="center" wrapText="1"/>
    </xf>
    <xf numFmtId="0" fontId="10" fillId="0" borderId="0" xfId="5" applyFont="1" applyBorder="1" applyAlignment="1" applyProtection="1">
      <alignment horizontal="left" vertical="center"/>
    </xf>
    <xf numFmtId="164" fontId="4" fillId="0" borderId="0" xfId="8" applyFont="1" applyAlignment="1" applyProtection="1">
      <alignment horizontal="left" vertical="center"/>
    </xf>
    <xf numFmtId="14" fontId="6" fillId="0" borderId="0" xfId="7" applyAlignment="1" applyProtection="1">
      <alignment horizontal="left" vertical="center"/>
    </xf>
    <xf numFmtId="0" fontId="0" fillId="0" borderId="0" xfId="0" applyAlignment="1" applyProtection="1">
      <alignment horizontal="left" vertical="center" wrapText="1"/>
    </xf>
    <xf numFmtId="0" fontId="8" fillId="0" borderId="0" xfId="14" applyAlignment="1" applyProtection="1">
      <alignment horizontal="left" vertical="center" wrapText="1"/>
    </xf>
    <xf numFmtId="0" fontId="19" fillId="6" borderId="8" xfId="0" applyFont="1" applyFill="1" applyBorder="1" applyAlignment="1" applyProtection="1">
      <alignment horizontal="center" vertical="center" wrapText="1"/>
    </xf>
    <xf numFmtId="0" fontId="19" fillId="6" borderId="9" xfId="0" applyFont="1" applyFill="1" applyBorder="1" applyAlignment="1" applyProtection="1">
      <alignment horizontal="center" vertical="center" wrapText="1"/>
    </xf>
    <xf numFmtId="0" fontId="14" fillId="0" borderId="0" xfId="3" applyFont="1" applyBorder="1" applyAlignment="1" applyProtection="1">
      <alignment horizontal="right" vertical="center" wrapText="1"/>
    </xf>
    <xf numFmtId="0" fontId="0" fillId="5" borderId="27" xfId="0" applyFill="1" applyBorder="1" applyAlignment="1" applyProtection="1">
      <alignment horizontal="center" vertical="center"/>
      <protection locked="0"/>
    </xf>
    <xf numFmtId="0" fontId="15" fillId="5" borderId="27" xfId="6" applyFont="1" applyFill="1" applyBorder="1" applyAlignment="1" applyProtection="1">
      <alignment horizontal="center" vertical="center" wrapText="1"/>
      <protection locked="0"/>
    </xf>
    <xf numFmtId="0" fontId="17" fillId="6" borderId="6" xfId="0" applyFont="1" applyFill="1" applyBorder="1" applyAlignment="1" applyProtection="1">
      <alignment horizontal="center" vertical="center"/>
    </xf>
    <xf numFmtId="0" fontId="17" fillId="6" borderId="7" xfId="0" applyFont="1" applyFill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44" fontId="6" fillId="0" borderId="0" xfId="7" applyNumberForma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4" fillId="4" borderId="18" xfId="4" applyFont="1" applyFill="1" applyBorder="1" applyAlignment="1" applyProtection="1">
      <alignment horizontal="center" vertical="center" wrapText="1"/>
    </xf>
    <xf numFmtId="0" fontId="4" fillId="4" borderId="0" xfId="4" applyFont="1" applyFill="1" applyBorder="1" applyAlignment="1" applyProtection="1">
      <alignment horizontal="center" vertical="center" wrapText="1"/>
    </xf>
    <xf numFmtId="44" fontId="13" fillId="0" borderId="41" xfId="0" applyNumberFormat="1" applyFont="1" applyFill="1" applyBorder="1" applyAlignment="1" applyProtection="1">
      <alignment horizontal="center" vertical="center"/>
    </xf>
    <xf numFmtId="0" fontId="13" fillId="0" borderId="41" xfId="0" applyFont="1" applyFill="1" applyBorder="1" applyAlignment="1" applyProtection="1">
      <alignment horizontal="center" vertical="center"/>
    </xf>
    <xf numFmtId="0" fontId="13" fillId="0" borderId="40" xfId="0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/>
    </xf>
    <xf numFmtId="14" fontId="6" fillId="0" borderId="0" xfId="7" applyAlignment="1" applyProtection="1">
      <alignment horizontal="center" vertical="center"/>
    </xf>
    <xf numFmtId="44" fontId="6" fillId="0" borderId="0" xfId="1" applyFont="1" applyAlignment="1" applyProtection="1">
      <alignment horizontal="center" vertical="center"/>
    </xf>
    <xf numFmtId="44" fontId="6" fillId="0" borderId="0" xfId="7" applyNumberFormat="1" applyFont="1" applyAlignment="1" applyProtection="1">
      <alignment horizontal="center" vertical="center"/>
    </xf>
    <xf numFmtId="14" fontId="6" fillId="0" borderId="0" xfId="7" applyFont="1" applyAlignment="1" applyProtection="1">
      <alignment horizontal="center" vertical="center"/>
    </xf>
    <xf numFmtId="0" fontId="5" fillId="0" borderId="0" xfId="6" applyAlignment="1" applyProtection="1">
      <alignment horizontal="left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44" fontId="4" fillId="0" borderId="15" xfId="0" applyNumberFormat="1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4" borderId="14" xfId="0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horizontal="center" vertical="center"/>
    </xf>
    <xf numFmtId="44" fontId="4" fillId="0" borderId="22" xfId="0" applyNumberFormat="1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9" fontId="13" fillId="0" borderId="41" xfId="2" applyFont="1" applyFill="1" applyBorder="1" applyAlignment="1" applyProtection="1">
      <alignment horizontal="center" vertical="center"/>
    </xf>
    <xf numFmtId="44" fontId="0" fillId="0" borderId="30" xfId="0" applyNumberFormat="1" applyFill="1" applyBorder="1" applyAlignment="1" applyProtection="1">
      <alignment horizontal="center" vertical="center"/>
    </xf>
    <xf numFmtId="44" fontId="0" fillId="0" borderId="33" xfId="0" applyNumberFormat="1" applyFill="1" applyBorder="1" applyAlignment="1" applyProtection="1">
      <alignment horizontal="center" vertical="center"/>
    </xf>
    <xf numFmtId="0" fontId="7" fillId="0" borderId="0" xfId="5" applyFont="1" applyAlignment="1" applyProtection="1">
      <alignment horizontal="left" vertical="center" wrapText="1"/>
    </xf>
    <xf numFmtId="0" fontId="20" fillId="0" borderId="12" xfId="0" applyFont="1" applyFill="1" applyBorder="1" applyAlignment="1" applyProtection="1">
      <alignment horizontal="left" vertical="center" wrapText="1"/>
    </xf>
    <xf numFmtId="44" fontId="20" fillId="0" borderId="12" xfId="1" applyFont="1" applyFill="1" applyBorder="1" applyAlignment="1" applyProtection="1">
      <alignment horizontal="center" vertical="center"/>
    </xf>
    <xf numFmtId="9" fontId="20" fillId="0" borderId="12" xfId="2" applyFont="1" applyFill="1" applyBorder="1" applyAlignment="1" applyProtection="1">
      <alignment horizontal="center" vertical="center"/>
    </xf>
    <xf numFmtId="44" fontId="20" fillId="0" borderId="12" xfId="0" applyNumberFormat="1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horizontal="center" vertical="center"/>
    </xf>
    <xf numFmtId="0" fontId="20" fillId="0" borderId="13" xfId="0" applyFont="1" applyFill="1" applyBorder="1" applyAlignment="1" applyProtection="1">
      <alignment horizontal="center" vertical="center"/>
    </xf>
    <xf numFmtId="0" fontId="20" fillId="0" borderId="29" xfId="0" applyFont="1" applyFill="1" applyBorder="1" applyAlignment="1" applyProtection="1">
      <alignment horizontal="left" vertical="center" wrapText="1"/>
    </xf>
    <xf numFmtId="44" fontId="20" fillId="0" borderId="29" xfId="1" applyFont="1" applyFill="1" applyBorder="1" applyAlignment="1" applyProtection="1">
      <alignment horizontal="center" vertical="center"/>
    </xf>
    <xf numFmtId="9" fontId="20" fillId="0" borderId="29" xfId="2" applyFont="1" applyFill="1" applyBorder="1" applyAlignment="1" applyProtection="1">
      <alignment horizontal="center" vertical="center"/>
    </xf>
    <xf numFmtId="44" fontId="20" fillId="0" borderId="29" xfId="0" applyNumberFormat="1" applyFont="1" applyFill="1" applyBorder="1" applyAlignment="1" applyProtection="1">
      <alignment horizontal="center" vertical="center"/>
    </xf>
    <xf numFmtId="0" fontId="20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 applyProtection="1">
      <alignment horizontal="center" vertical="center"/>
    </xf>
    <xf numFmtId="0" fontId="16" fillId="5" borderId="28" xfId="0" applyFont="1" applyFill="1" applyBorder="1" applyAlignment="1" applyProtection="1">
      <alignment horizontal="center" vertical="center" wrapText="1"/>
    </xf>
    <xf numFmtId="0" fontId="16" fillId="5" borderId="29" xfId="0" applyFont="1" applyFill="1" applyBorder="1" applyAlignment="1" applyProtection="1">
      <alignment horizontal="center" vertical="center" wrapText="1"/>
    </xf>
    <xf numFmtId="0" fontId="16" fillId="5" borderId="11" xfId="0" applyFont="1" applyFill="1" applyBorder="1" applyAlignment="1" applyProtection="1">
      <alignment horizontal="center" vertical="center" wrapText="1"/>
    </xf>
    <xf numFmtId="0" fontId="16" fillId="5" borderId="12" xfId="0" applyFont="1" applyFill="1" applyBorder="1" applyAlignment="1" applyProtection="1">
      <alignment horizontal="center" vertical="center" wrapText="1"/>
    </xf>
    <xf numFmtId="0" fontId="16" fillId="5" borderId="11" xfId="0" applyNumberFormat="1" applyFont="1" applyFill="1" applyBorder="1" applyAlignment="1" applyProtection="1">
      <alignment horizontal="center" vertical="center" wrapText="1"/>
    </xf>
    <xf numFmtId="0" fontId="16" fillId="5" borderId="12" xfId="0" applyNumberFormat="1" applyFont="1" applyFill="1" applyBorder="1" applyAlignment="1" applyProtection="1">
      <alignment horizontal="center" vertical="center" wrapText="1"/>
    </xf>
    <xf numFmtId="0" fontId="20" fillId="0" borderId="32" xfId="0" applyFont="1" applyFill="1" applyBorder="1" applyAlignment="1" applyProtection="1">
      <alignment horizontal="left" vertical="center" wrapText="1"/>
    </xf>
    <xf numFmtId="44" fontId="20" fillId="0" borderId="32" xfId="1" applyFont="1" applyFill="1" applyBorder="1" applyAlignment="1" applyProtection="1">
      <alignment horizontal="center" vertical="center"/>
    </xf>
    <xf numFmtId="9" fontId="20" fillId="0" borderId="32" xfId="2" applyFont="1" applyFill="1" applyBorder="1" applyAlignment="1" applyProtection="1">
      <alignment horizontal="center" vertical="center"/>
    </xf>
    <xf numFmtId="44" fontId="20" fillId="0" borderId="32" xfId="0" applyNumberFormat="1" applyFont="1" applyFill="1" applyBorder="1" applyAlignment="1" applyProtection="1">
      <alignment horizontal="center" vertical="center"/>
    </xf>
    <xf numFmtId="0" fontId="20" fillId="0" borderId="32" xfId="0" applyFont="1" applyFill="1" applyBorder="1" applyAlignment="1" applyProtection="1">
      <alignment horizontal="center" vertical="center"/>
    </xf>
    <xf numFmtId="0" fontId="20" fillId="0" borderId="33" xfId="0" applyFont="1" applyFill="1" applyBorder="1" applyAlignment="1" applyProtection="1">
      <alignment horizontal="center" vertical="center"/>
    </xf>
  </cellXfs>
  <cellStyles count="15">
    <cellStyle name="Champ personnalisé" xfId="12" xr:uid="{84641B98-609A-4AD5-80E3-C5A5F9DE171A}"/>
    <cellStyle name="Date" xfId="7" xr:uid="{CDAFEE88-274D-4876-AA72-E110B523F356}"/>
    <cellStyle name="Date d’expédition" xfId="11" xr:uid="{7778E842-2C6F-4D77-9D2F-9912B3A897B7}"/>
    <cellStyle name="Détails de l’expédition" xfId="10" xr:uid="{FEE6C813-5DFF-4E64-8784-E86B92947D8C}"/>
    <cellStyle name="Étiquette de date" xfId="6" xr:uid="{3A353E60-9E95-4D8D-AB4C-7DC8D0E1ED3C}"/>
    <cellStyle name="Lien hypertexte" xfId="14" builtinId="8"/>
    <cellStyle name="Monétaire" xfId="1" builtinId="4"/>
    <cellStyle name="Nom" xfId="9" xr:uid="{3D06AF75-CA6F-4FAA-B55F-3D75F736A8B5}"/>
    <cellStyle name="Normal" xfId="0" builtinId="0"/>
    <cellStyle name="Note" xfId="4" builtinId="10"/>
    <cellStyle name="Pourcentage" xfId="2" builtinId="5"/>
    <cellStyle name="Soumis à la TVA ?" xfId="13" xr:uid="{C49563FC-A8E1-4AE7-AE5E-92965282F6C4}"/>
    <cellStyle name="Téléphone" xfId="8" xr:uid="{CB9E24BD-04D2-4A1F-A542-F6F0A3A78A40}"/>
    <cellStyle name="Texte explicatif" xfId="5" builtinId="53"/>
    <cellStyle name="Titre" xfId="3" builtinId="15"/>
  </cellStyles>
  <dxfs count="5"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diagonalUp="0" diagonalDown="0">
        <left/>
        <right/>
        <top style="thin">
          <color theme="0" tint="-0.34998626667073579"/>
        </top>
        <bottom/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Devis avec calcul de la TVA" pivot="0" count="5" xr9:uid="{D9C88F52-CE75-42D9-8527-97ECCB0D7E70}">
      <tableStyleElement type="wholeTable" dxfId="4"/>
      <tableStyleElement type="headerRow" dxfId="3"/>
      <tableStyleElement type="totalRow" dxfId="2"/>
      <tableStyleElement type="lastColumn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</xdr:colOff>
      <xdr:row>0</xdr:row>
      <xdr:rowOff>121920</xdr:rowOff>
    </xdr:from>
    <xdr:to>
      <xdr:col>16</xdr:col>
      <xdr:colOff>34290</xdr:colOff>
      <xdr:row>0</xdr:row>
      <xdr:rowOff>1139190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566FB1A-CDC0-42B8-93E1-15D238554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1" t="13238" r="6394" b="11362"/>
        <a:stretch/>
      </xdr:blipFill>
      <xdr:spPr>
        <a:xfrm>
          <a:off x="8092440" y="121920"/>
          <a:ext cx="2575560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poupette-cakaouett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9A18-9EC4-4C5D-B031-A834B43E9E19}">
  <sheetPr>
    <pageSetUpPr fitToPage="1"/>
  </sheetPr>
  <dimension ref="A1:AS109"/>
  <sheetViews>
    <sheetView tabSelected="1" view="pageBreakPreview" topLeftCell="A67" zoomScale="104" zoomScaleNormal="100" zoomScaleSheetLayoutView="104" workbookViewId="0">
      <selection activeCell="B75" sqref="B75:G75"/>
    </sheetView>
  </sheetViews>
  <sheetFormatPr baseColWidth="10" defaultColWidth="11.5703125" defaultRowHeight="15" x14ac:dyDescent="0.25"/>
  <cols>
    <col min="1" max="65" width="2.7109375" style="1" customWidth="1"/>
    <col min="66" max="66" width="18.140625" style="1" customWidth="1"/>
    <col min="67" max="163" width="2.7109375" style="1" customWidth="1"/>
    <col min="164" max="16384" width="11.5703125" style="1"/>
  </cols>
  <sheetData>
    <row r="1" spans="1:45" ht="91.9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84" t="s">
        <v>55</v>
      </c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45" ht="21.6" customHeight="1" x14ac:dyDescent="0.25">
      <c r="B2" s="123" t="s">
        <v>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5"/>
      <c r="T2" s="5"/>
      <c r="U2" s="5"/>
      <c r="V2" s="5"/>
      <c r="W2" s="87" t="s">
        <v>66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8"/>
    </row>
    <row r="3" spans="1:45" ht="21.6" customHeight="1" x14ac:dyDescent="0.25">
      <c r="B3" s="80" t="s"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5"/>
      <c r="T3" s="5"/>
      <c r="U3" s="5"/>
      <c r="V3" s="5"/>
      <c r="W3" s="89" t="s">
        <v>113</v>
      </c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</row>
    <row r="4" spans="1:45" ht="21.6" customHeight="1" x14ac:dyDescent="0.25">
      <c r="A4" s="2"/>
      <c r="B4" s="80" t="s">
        <v>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5"/>
      <c r="T4" s="5"/>
      <c r="U4" s="5"/>
      <c r="V4" s="5"/>
      <c r="W4" s="68" t="s">
        <v>65</v>
      </c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45" ht="21.6" customHeight="1" x14ac:dyDescent="0.25">
      <c r="A5" s="2"/>
      <c r="B5" s="80" t="s">
        <v>2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5"/>
      <c r="T5" s="5"/>
      <c r="U5" s="5"/>
      <c r="V5" s="5"/>
      <c r="W5" s="71" t="s">
        <v>57</v>
      </c>
      <c r="X5" s="71"/>
      <c r="Y5" s="71"/>
      <c r="Z5" s="71"/>
      <c r="AA5" s="71"/>
      <c r="AB5" s="71"/>
      <c r="AC5" s="71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</row>
    <row r="6" spans="1:45" ht="21.6" customHeight="1" x14ac:dyDescent="0.25">
      <c r="A6" s="2"/>
      <c r="B6" s="81" t="s">
        <v>6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5"/>
      <c r="T6" s="5"/>
      <c r="U6" s="5"/>
      <c r="V6" s="5"/>
      <c r="W6" s="71" t="s">
        <v>56</v>
      </c>
      <c r="X6" s="71"/>
      <c r="Y6" s="71"/>
      <c r="Z6" s="71"/>
      <c r="AA6" s="71"/>
      <c r="AB6" s="71"/>
      <c r="AC6" s="71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</row>
    <row r="7" spans="1:45" ht="37.9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71" t="s">
        <v>58</v>
      </c>
      <c r="X7" s="71"/>
      <c r="Y7" s="71"/>
      <c r="Z7" s="71"/>
      <c r="AA7" s="71"/>
      <c r="AB7" s="71"/>
      <c r="AC7" s="71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</row>
    <row r="8" spans="1:45" ht="21.6" customHeight="1" x14ac:dyDescent="0.25">
      <c r="A8" s="2"/>
      <c r="B8" s="108" t="s">
        <v>63</v>
      </c>
      <c r="C8" s="108"/>
      <c r="D8" s="108"/>
      <c r="E8" s="108"/>
      <c r="F8" s="108"/>
      <c r="G8" s="108"/>
      <c r="H8" s="108"/>
      <c r="I8" s="108"/>
      <c r="J8" s="108"/>
      <c r="K8" s="108"/>
      <c r="L8" s="79">
        <f ca="1">TODAY()</f>
        <v>45190</v>
      </c>
      <c r="M8" s="79"/>
      <c r="N8" s="79"/>
      <c r="O8" s="79"/>
      <c r="P8" s="79"/>
      <c r="Q8" s="79"/>
      <c r="R8" s="79"/>
      <c r="S8" s="79"/>
      <c r="T8" s="79"/>
      <c r="U8" s="5"/>
      <c r="V8" s="5"/>
      <c r="W8" s="71" t="s">
        <v>59</v>
      </c>
      <c r="X8" s="71"/>
      <c r="Y8" s="71"/>
      <c r="Z8" s="71"/>
      <c r="AA8" s="71"/>
      <c r="AB8" s="71"/>
      <c r="AC8" s="71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</row>
    <row r="9" spans="1:45" ht="21.6" customHeight="1" x14ac:dyDescent="0.25">
      <c r="A9" s="2"/>
      <c r="B9" s="62" t="s">
        <v>64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5"/>
      <c r="V9" s="5"/>
      <c r="W9" s="71" t="s">
        <v>60</v>
      </c>
      <c r="X9" s="71"/>
      <c r="Y9" s="71"/>
      <c r="Z9" s="71"/>
      <c r="AA9" s="71"/>
      <c r="AB9" s="71"/>
      <c r="AC9" s="71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</row>
    <row r="10" spans="1:45" ht="21.6" customHeight="1" x14ac:dyDescent="0.25">
      <c r="A10" s="2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7"/>
      <c r="U10" s="5"/>
      <c r="V10" s="5"/>
      <c r="W10" s="71" t="s">
        <v>61</v>
      </c>
      <c r="X10" s="71"/>
      <c r="Y10" s="71"/>
      <c r="Z10" s="71"/>
      <c r="AA10" s="71"/>
      <c r="AB10" s="71"/>
      <c r="AC10" s="71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45" ht="21.6" customHeight="1" x14ac:dyDescent="0.25">
      <c r="A11" s="2"/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7"/>
      <c r="U11" s="5"/>
      <c r="V11" s="5"/>
      <c r="W11" s="71"/>
      <c r="X11" s="71"/>
      <c r="Y11" s="71"/>
      <c r="Z11" s="71"/>
      <c r="AA11" s="71"/>
      <c r="AB11" s="71"/>
      <c r="AC11" s="71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</row>
    <row r="12" spans="1:45" ht="21.6" customHeight="1" x14ac:dyDescent="0.25"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7"/>
      <c r="U12" s="5"/>
      <c r="V12" s="5"/>
      <c r="W12" s="71"/>
      <c r="X12" s="71"/>
      <c r="Y12" s="71"/>
      <c r="Z12" s="71"/>
      <c r="AA12" s="71"/>
      <c r="AB12" s="71"/>
      <c r="AC12" s="71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</row>
    <row r="13" spans="1:45" ht="9.6" customHeight="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5" ht="33" customHeight="1" x14ac:dyDescent="0.25">
      <c r="A14" s="3"/>
      <c r="B14" s="78" t="s">
        <v>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6" t="s">
        <v>62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10.15" customHeight="1" thickBot="1" x14ac:dyDescent="0.3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ht="51.6" customHeight="1" thickBot="1" x14ac:dyDescent="0.3">
      <c r="B16" s="82" t="s">
        <v>70</v>
      </c>
      <c r="C16" s="83"/>
      <c r="D16" s="83"/>
      <c r="E16" s="83"/>
      <c r="F16" s="83"/>
      <c r="G16" s="83"/>
      <c r="H16" s="44" t="s">
        <v>7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 t="s">
        <v>21</v>
      </c>
      <c r="AA16" s="44"/>
      <c r="AB16" s="44"/>
      <c r="AC16" s="44"/>
      <c r="AD16" s="44" t="s">
        <v>8</v>
      </c>
      <c r="AE16" s="44"/>
      <c r="AF16" s="44"/>
      <c r="AG16" s="44"/>
      <c r="AH16" s="44"/>
      <c r="AI16" s="44"/>
      <c r="AJ16" s="44" t="s">
        <v>71</v>
      </c>
      <c r="AK16" s="44"/>
      <c r="AL16" s="44"/>
      <c r="AM16" s="44"/>
      <c r="AN16" s="44"/>
      <c r="AO16" s="44" t="s">
        <v>9</v>
      </c>
      <c r="AP16" s="44"/>
      <c r="AQ16" s="44"/>
      <c r="AR16" s="44"/>
      <c r="AS16" s="75"/>
    </row>
    <row r="17" spans="2:45" ht="18.600000000000001" customHeight="1" x14ac:dyDescent="0.25">
      <c r="B17" s="12" t="s">
        <v>110</v>
      </c>
      <c r="C17" s="13"/>
      <c r="D17" s="13"/>
      <c r="E17" s="13"/>
      <c r="F17" s="13"/>
      <c r="G17" s="13"/>
      <c r="H17" s="10" t="s">
        <v>67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1"/>
    </row>
    <row r="18" spans="2:45" ht="31.9" customHeight="1" x14ac:dyDescent="0.25">
      <c r="B18" s="136" t="s">
        <v>117</v>
      </c>
      <c r="C18" s="137"/>
      <c r="D18" s="137"/>
      <c r="E18" s="137"/>
      <c r="F18" s="137"/>
      <c r="G18" s="137"/>
      <c r="H18" s="130" t="s">
        <v>68</v>
      </c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1">
        <v>23.9</v>
      </c>
      <c r="AA18" s="131"/>
      <c r="AB18" s="131"/>
      <c r="AC18" s="131"/>
      <c r="AD18" s="132" t="str">
        <f>IF(ISBLANK($AD$5),"NON APPLICABLE","REMISE CLUB 5%")</f>
        <v>NON APPLICABLE</v>
      </c>
      <c r="AE18" s="132"/>
      <c r="AF18" s="132"/>
      <c r="AG18" s="132"/>
      <c r="AH18" s="132"/>
      <c r="AI18" s="132"/>
      <c r="AJ18" s="131">
        <f>IF(AD18="NON APPLICABLE",Z18,IF(AD18="REMISE CLUB 5%",Z18*0.95,IF(AD18="REMISE QTTE 10%",Z18*0.9,IF(AD18="REMISE QTTE 15%",Z18*0.85,))))</f>
        <v>23.9</v>
      </c>
      <c r="AK18" s="131"/>
      <c r="AL18" s="131"/>
      <c r="AM18" s="131"/>
      <c r="AN18" s="131"/>
      <c r="AO18" s="133">
        <v>0</v>
      </c>
      <c r="AP18" s="134"/>
      <c r="AQ18" s="134"/>
      <c r="AR18" s="134"/>
      <c r="AS18" s="135"/>
    </row>
    <row r="19" spans="2:45" ht="31.9" customHeight="1" x14ac:dyDescent="0.25">
      <c r="B19" s="46"/>
      <c r="C19" s="47"/>
      <c r="D19" s="47"/>
      <c r="E19" s="47"/>
      <c r="F19" s="47"/>
      <c r="G19" s="47"/>
      <c r="H19" s="70" t="s">
        <v>69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45">
        <v>49</v>
      </c>
      <c r="AA19" s="45"/>
      <c r="AB19" s="45"/>
      <c r="AC19" s="45"/>
      <c r="AD19" s="69" t="str">
        <f>IF(ISBLANK($AD$5),"NON APPLICABLE","REMISE CLUB 5%")</f>
        <v>NON APPLICABLE</v>
      </c>
      <c r="AE19" s="69"/>
      <c r="AF19" s="69"/>
      <c r="AG19" s="69"/>
      <c r="AH19" s="69"/>
      <c r="AI19" s="69"/>
      <c r="AJ19" s="45">
        <f>IF(AD19="NON APPLICABLE",Z19,IF(AD19="REMISE CLUB 5%",Z19*0.95,IF(AD19="REMISE QTTE 10%",Z19*0.9,IF(AD19="REMISE QTTE 15%",Z19*0.85,))))</f>
        <v>49</v>
      </c>
      <c r="AK19" s="45"/>
      <c r="AL19" s="45"/>
      <c r="AM19" s="45"/>
      <c r="AN19" s="45"/>
      <c r="AO19" s="72">
        <f>+B19*AJ19</f>
        <v>0</v>
      </c>
      <c r="AP19" s="73"/>
      <c r="AQ19" s="73"/>
      <c r="AR19" s="73"/>
      <c r="AS19" s="74"/>
    </row>
    <row r="20" spans="2:45" ht="18.600000000000001" customHeight="1" x14ac:dyDescent="0.25">
      <c r="B20" s="14" t="s">
        <v>110</v>
      </c>
      <c r="C20" s="15"/>
      <c r="D20" s="15"/>
      <c r="E20" s="15"/>
      <c r="F20" s="15"/>
      <c r="G20" s="15"/>
      <c r="H20" s="16" t="s">
        <v>74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7"/>
    </row>
    <row r="21" spans="2:45" ht="31.9" customHeight="1" x14ac:dyDescent="0.25">
      <c r="B21" s="18"/>
      <c r="C21" s="19"/>
      <c r="D21" s="19"/>
      <c r="E21" s="19"/>
      <c r="F21" s="19"/>
      <c r="G21" s="19"/>
      <c r="H21" s="20" t="s">
        <v>72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1">
        <v>184</v>
      </c>
      <c r="AA21" s="21"/>
      <c r="AB21" s="21"/>
      <c r="AC21" s="21"/>
      <c r="AD21" s="33" t="s">
        <v>107</v>
      </c>
      <c r="AE21" s="33"/>
      <c r="AF21" s="33"/>
      <c r="AG21" s="33"/>
      <c r="AH21" s="33"/>
      <c r="AI21" s="33"/>
      <c r="AJ21" s="21">
        <f t="shared" ref="AJ21:AJ22" si="0">IF(AD21="NON APPLICABLE",Z21,IF(AD21="REMISE CLUB 5%",Z21*0.95,IF(AD21="REMISE QTTE 10%",Z21*0.9,IF(AD21="REMISE QTTE 15%",Z21*0.85,))))</f>
        <v>184</v>
      </c>
      <c r="AK21" s="21"/>
      <c r="AL21" s="21"/>
      <c r="AM21" s="21"/>
      <c r="AN21" s="21"/>
      <c r="AO21" s="26">
        <f t="shared" ref="AO21:AO22" si="1">+B21*AJ21</f>
        <v>0</v>
      </c>
      <c r="AP21" s="27"/>
      <c r="AQ21" s="27"/>
      <c r="AR21" s="27"/>
      <c r="AS21" s="28"/>
    </row>
    <row r="22" spans="2:45" ht="31.9" customHeight="1" x14ac:dyDescent="0.25">
      <c r="B22" s="22"/>
      <c r="C22" s="23"/>
      <c r="D22" s="23"/>
      <c r="E22" s="23"/>
      <c r="F22" s="23"/>
      <c r="G22" s="23"/>
      <c r="H22" s="24" t="s">
        <v>73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v>19</v>
      </c>
      <c r="AA22" s="25"/>
      <c r="AB22" s="25"/>
      <c r="AC22" s="25"/>
      <c r="AD22" s="32" t="s">
        <v>107</v>
      </c>
      <c r="AE22" s="32"/>
      <c r="AF22" s="32"/>
      <c r="AG22" s="32"/>
      <c r="AH22" s="32"/>
      <c r="AI22" s="32"/>
      <c r="AJ22" s="25">
        <f t="shared" si="0"/>
        <v>19</v>
      </c>
      <c r="AK22" s="25"/>
      <c r="AL22" s="25"/>
      <c r="AM22" s="25"/>
      <c r="AN22" s="25"/>
      <c r="AO22" s="36">
        <f t="shared" si="1"/>
        <v>0</v>
      </c>
      <c r="AP22" s="37"/>
      <c r="AQ22" s="37"/>
      <c r="AR22" s="37"/>
      <c r="AS22" s="38"/>
    </row>
    <row r="23" spans="2:45" ht="18.600000000000001" customHeight="1" x14ac:dyDescent="0.25">
      <c r="B23" s="14" t="s">
        <v>110</v>
      </c>
      <c r="C23" s="15"/>
      <c r="D23" s="15"/>
      <c r="E23" s="15"/>
      <c r="F23" s="15"/>
      <c r="G23" s="15"/>
      <c r="H23" s="16" t="s">
        <v>81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7"/>
    </row>
    <row r="24" spans="2:45" ht="31.9" customHeight="1" x14ac:dyDescent="0.25">
      <c r="B24" s="18"/>
      <c r="C24" s="19"/>
      <c r="D24" s="19"/>
      <c r="E24" s="19"/>
      <c r="F24" s="19"/>
      <c r="G24" s="19"/>
      <c r="H24" s="20" t="s">
        <v>76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1">
        <v>115</v>
      </c>
      <c r="AA24" s="21"/>
      <c r="AB24" s="21"/>
      <c r="AC24" s="21"/>
      <c r="AD24" s="33" t="str">
        <f>IF(ISBLANK($AD$5),"NON APPLICABLE","REMISE CLUB 5%")</f>
        <v>NON APPLICABLE</v>
      </c>
      <c r="AE24" s="33"/>
      <c r="AF24" s="33"/>
      <c r="AG24" s="33"/>
      <c r="AH24" s="33"/>
      <c r="AI24" s="33"/>
      <c r="AJ24" s="21">
        <f t="shared" ref="AJ24:AJ25" si="2">IF(AD24="NON APPLICABLE",Z24,IF(AD24="REMISE CLUB 5%",Z24*0.95,IF(AD24="REMISE QTTE 10%",Z24*0.9,IF(AD24="REMISE QTTE 15%",Z24*0.85,))))</f>
        <v>115</v>
      </c>
      <c r="AK24" s="21"/>
      <c r="AL24" s="21"/>
      <c r="AM24" s="21"/>
      <c r="AN24" s="21"/>
      <c r="AO24" s="26">
        <f t="shared" ref="AO24:AO25" si="3">+B24*AJ24</f>
        <v>0</v>
      </c>
      <c r="AP24" s="27"/>
      <c r="AQ24" s="27"/>
      <c r="AR24" s="27"/>
      <c r="AS24" s="28"/>
    </row>
    <row r="25" spans="2:45" ht="31.9" customHeight="1" x14ac:dyDescent="0.25">
      <c r="B25" s="22"/>
      <c r="C25" s="23"/>
      <c r="D25" s="23"/>
      <c r="E25" s="23"/>
      <c r="F25" s="23"/>
      <c r="G25" s="23"/>
      <c r="H25" s="24" t="s">
        <v>77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v>109</v>
      </c>
      <c r="AA25" s="25"/>
      <c r="AB25" s="25"/>
      <c r="AC25" s="25"/>
      <c r="AD25" s="32" t="str">
        <f>IF(ISBLANK($AD$5),"NON APPLICABLE","REMISE CLUB 5%")</f>
        <v>NON APPLICABLE</v>
      </c>
      <c r="AE25" s="32"/>
      <c r="AF25" s="32"/>
      <c r="AG25" s="32"/>
      <c r="AH25" s="32"/>
      <c r="AI25" s="32"/>
      <c r="AJ25" s="25">
        <f t="shared" si="2"/>
        <v>109</v>
      </c>
      <c r="AK25" s="25"/>
      <c r="AL25" s="25"/>
      <c r="AM25" s="25"/>
      <c r="AN25" s="25"/>
      <c r="AO25" s="36">
        <f t="shared" si="3"/>
        <v>0</v>
      </c>
      <c r="AP25" s="37"/>
      <c r="AQ25" s="37"/>
      <c r="AR25" s="37"/>
      <c r="AS25" s="38"/>
    </row>
    <row r="26" spans="2:45" ht="18.600000000000001" customHeight="1" x14ac:dyDescent="0.25">
      <c r="B26" s="14" t="s">
        <v>110</v>
      </c>
      <c r="C26" s="15"/>
      <c r="D26" s="15"/>
      <c r="E26" s="15"/>
      <c r="F26" s="15"/>
      <c r="G26" s="15"/>
      <c r="H26" s="16" t="s">
        <v>80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7"/>
    </row>
    <row r="27" spans="2:45" ht="31.9" customHeight="1" x14ac:dyDescent="0.25">
      <c r="B27" s="18"/>
      <c r="C27" s="19"/>
      <c r="D27" s="19"/>
      <c r="E27" s="19"/>
      <c r="F27" s="19"/>
      <c r="G27" s="19"/>
      <c r="H27" s="20" t="s">
        <v>75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>
        <v>179</v>
      </c>
      <c r="AA27" s="21"/>
      <c r="AB27" s="21"/>
      <c r="AC27" s="21"/>
      <c r="AD27" s="33" t="str">
        <f>IF(ISBLANK($AD$5),"NON APPLICABLE","REMISE CLUB 5%")</f>
        <v>NON APPLICABLE</v>
      </c>
      <c r="AE27" s="33"/>
      <c r="AF27" s="33"/>
      <c r="AG27" s="33"/>
      <c r="AH27" s="33"/>
      <c r="AI27" s="33"/>
      <c r="AJ27" s="21">
        <f t="shared" ref="AJ27:AJ28" si="4">IF(AD27="NON APPLICABLE",Z27,IF(AD27="REMISE CLUB 5%",Z27*0.95,IF(AD27="REMISE QTTE 10%",Z27*0.9,IF(AD27="REMISE QTTE 15%",Z27*0.85,))))</f>
        <v>179</v>
      </c>
      <c r="AK27" s="21"/>
      <c r="AL27" s="21"/>
      <c r="AM27" s="21"/>
      <c r="AN27" s="21"/>
      <c r="AO27" s="26">
        <f t="shared" ref="AO27:AO28" si="5">+B27*AJ27</f>
        <v>0</v>
      </c>
      <c r="AP27" s="27"/>
      <c r="AQ27" s="27"/>
      <c r="AR27" s="27"/>
      <c r="AS27" s="28"/>
    </row>
    <row r="28" spans="2:45" ht="31.9" customHeight="1" x14ac:dyDescent="0.25">
      <c r="B28" s="22"/>
      <c r="C28" s="23"/>
      <c r="D28" s="23"/>
      <c r="E28" s="23"/>
      <c r="F28" s="23"/>
      <c r="G28" s="23"/>
      <c r="H28" s="24" t="s">
        <v>78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v>109</v>
      </c>
      <c r="AA28" s="25"/>
      <c r="AB28" s="25"/>
      <c r="AC28" s="25"/>
      <c r="AD28" s="32" t="str">
        <f>IF(ISBLANK($AD$5),"NON APPLICABLE","REMISE CLUB 5%")</f>
        <v>NON APPLICABLE</v>
      </c>
      <c r="AE28" s="32"/>
      <c r="AF28" s="32"/>
      <c r="AG28" s="32"/>
      <c r="AH28" s="32"/>
      <c r="AI28" s="32"/>
      <c r="AJ28" s="25">
        <f t="shared" si="4"/>
        <v>109</v>
      </c>
      <c r="AK28" s="25"/>
      <c r="AL28" s="25"/>
      <c r="AM28" s="25"/>
      <c r="AN28" s="25"/>
      <c r="AO28" s="36">
        <f t="shared" si="5"/>
        <v>0</v>
      </c>
      <c r="AP28" s="37"/>
      <c r="AQ28" s="37"/>
      <c r="AR28" s="37"/>
      <c r="AS28" s="38"/>
    </row>
    <row r="29" spans="2:45" ht="18.600000000000001" customHeight="1" x14ac:dyDescent="0.25">
      <c r="B29" s="14" t="s">
        <v>110</v>
      </c>
      <c r="C29" s="15"/>
      <c r="D29" s="15"/>
      <c r="E29" s="15"/>
      <c r="F29" s="15"/>
      <c r="G29" s="15"/>
      <c r="H29" s="16" t="s">
        <v>79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7"/>
    </row>
    <row r="30" spans="2:45" ht="31.9" customHeight="1" x14ac:dyDescent="0.25">
      <c r="B30" s="18"/>
      <c r="C30" s="19"/>
      <c r="D30" s="19"/>
      <c r="E30" s="19"/>
      <c r="F30" s="19"/>
      <c r="G30" s="19"/>
      <c r="H30" s="20" t="s">
        <v>82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1">
        <v>11.9</v>
      </c>
      <c r="AA30" s="21"/>
      <c r="AB30" s="21"/>
      <c r="AC30" s="21"/>
      <c r="AD30" s="33" t="str">
        <f t="shared" ref="AD30:AD32" si="6">IF(ISBLANK($AD$5),"NON APPLICABLE","REMISE CLUB 5%")</f>
        <v>NON APPLICABLE</v>
      </c>
      <c r="AE30" s="33"/>
      <c r="AF30" s="33"/>
      <c r="AG30" s="33"/>
      <c r="AH30" s="33"/>
      <c r="AI30" s="33"/>
      <c r="AJ30" s="21">
        <f t="shared" ref="AJ30:AJ32" si="7">IF(AD30="NON APPLICABLE",Z30,IF(AD30="REMISE CLUB 5%",Z30*0.95,IF(AD30="REMISE QTTE 10%",Z30*0.9,IF(AD30="REMISE QTTE 15%",Z30*0.85,))))</f>
        <v>11.9</v>
      </c>
      <c r="AK30" s="21"/>
      <c r="AL30" s="21"/>
      <c r="AM30" s="21"/>
      <c r="AN30" s="21"/>
      <c r="AO30" s="26">
        <f t="shared" ref="AO30:AO32" si="8">+B30*AJ30</f>
        <v>0</v>
      </c>
      <c r="AP30" s="27"/>
      <c r="AQ30" s="27"/>
      <c r="AR30" s="27"/>
      <c r="AS30" s="28"/>
    </row>
    <row r="31" spans="2:45" ht="31.9" customHeight="1" x14ac:dyDescent="0.25">
      <c r="B31" s="34"/>
      <c r="C31" s="35"/>
      <c r="D31" s="35"/>
      <c r="E31" s="35"/>
      <c r="F31" s="35"/>
      <c r="G31" s="35"/>
      <c r="H31" s="29" t="s">
        <v>83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1">
        <v>15.9</v>
      </c>
      <c r="AA31" s="31"/>
      <c r="AB31" s="31"/>
      <c r="AC31" s="31"/>
      <c r="AD31" s="30" t="str">
        <f t="shared" si="6"/>
        <v>NON APPLICABLE</v>
      </c>
      <c r="AE31" s="30"/>
      <c r="AF31" s="30"/>
      <c r="AG31" s="30"/>
      <c r="AH31" s="30"/>
      <c r="AI31" s="30"/>
      <c r="AJ31" s="31">
        <f t="shared" si="7"/>
        <v>15.9</v>
      </c>
      <c r="AK31" s="31"/>
      <c r="AL31" s="31"/>
      <c r="AM31" s="31"/>
      <c r="AN31" s="31"/>
      <c r="AO31" s="59">
        <f t="shared" si="8"/>
        <v>0</v>
      </c>
      <c r="AP31" s="60"/>
      <c r="AQ31" s="60"/>
      <c r="AR31" s="60"/>
      <c r="AS31" s="61"/>
    </row>
    <row r="32" spans="2:45" ht="31.9" customHeight="1" x14ac:dyDescent="0.25">
      <c r="B32" s="22"/>
      <c r="C32" s="23"/>
      <c r="D32" s="23"/>
      <c r="E32" s="23"/>
      <c r="F32" s="23"/>
      <c r="G32" s="23"/>
      <c r="H32" s="24" t="s">
        <v>84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v>19.899999999999999</v>
      </c>
      <c r="AA32" s="25"/>
      <c r="AB32" s="25"/>
      <c r="AC32" s="25"/>
      <c r="AD32" s="32" t="str">
        <f t="shared" si="6"/>
        <v>NON APPLICABLE</v>
      </c>
      <c r="AE32" s="32"/>
      <c r="AF32" s="32"/>
      <c r="AG32" s="32"/>
      <c r="AH32" s="32"/>
      <c r="AI32" s="32"/>
      <c r="AJ32" s="25">
        <f t="shared" si="7"/>
        <v>19.899999999999999</v>
      </c>
      <c r="AK32" s="25"/>
      <c r="AL32" s="25"/>
      <c r="AM32" s="25"/>
      <c r="AN32" s="25"/>
      <c r="AO32" s="36">
        <f t="shared" si="8"/>
        <v>0</v>
      </c>
      <c r="AP32" s="37"/>
      <c r="AQ32" s="37"/>
      <c r="AR32" s="37"/>
      <c r="AS32" s="38"/>
    </row>
    <row r="33" spans="2:45" ht="18.600000000000001" customHeight="1" x14ac:dyDescent="0.25">
      <c r="B33" s="14" t="s">
        <v>110</v>
      </c>
      <c r="C33" s="15"/>
      <c r="D33" s="15"/>
      <c r="E33" s="15"/>
      <c r="F33" s="15"/>
      <c r="G33" s="15"/>
      <c r="H33" s="16" t="s">
        <v>40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7"/>
    </row>
    <row r="34" spans="2:45" ht="31.9" customHeight="1" x14ac:dyDescent="0.25">
      <c r="B34" s="18"/>
      <c r="C34" s="19"/>
      <c r="D34" s="19"/>
      <c r="E34" s="19"/>
      <c r="F34" s="19"/>
      <c r="G34" s="19"/>
      <c r="H34" s="20" t="s">
        <v>86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1">
        <v>85</v>
      </c>
      <c r="AA34" s="21"/>
      <c r="AB34" s="21"/>
      <c r="AC34" s="21"/>
      <c r="AD34" s="33" t="str">
        <f>IF(B34&lt;3,IF(ISBLANK($AD$5),"NON APPLICABLE","REMISE CLUB 5%"),IF(B34&lt;8,"REMISE QTTE 10%","REMISE QTTE 15%"))</f>
        <v>NON APPLICABLE</v>
      </c>
      <c r="AE34" s="33"/>
      <c r="AF34" s="33"/>
      <c r="AG34" s="33"/>
      <c r="AH34" s="33"/>
      <c r="AI34" s="33"/>
      <c r="AJ34" s="21">
        <f t="shared" ref="AJ34:AJ46" si="9">IF(AD34="NON APPLICABLE",Z34,IF(AD34="REMISE CLUB 5%",Z34*0.95,IF(AD34="REMISE QTTE 10%",Z34*0.9,IF(AD34="REMISE QTTE 15%",Z34*0.85,))))</f>
        <v>85</v>
      </c>
      <c r="AK34" s="21"/>
      <c r="AL34" s="21"/>
      <c r="AM34" s="21"/>
      <c r="AN34" s="21"/>
      <c r="AO34" s="26">
        <f t="shared" ref="AO34:AO46" si="10">+B34*AJ34</f>
        <v>0</v>
      </c>
      <c r="AP34" s="27"/>
      <c r="AQ34" s="27"/>
      <c r="AR34" s="27"/>
      <c r="AS34" s="28"/>
    </row>
    <row r="35" spans="2:45" ht="31.9" customHeight="1" x14ac:dyDescent="0.25">
      <c r="B35" s="34"/>
      <c r="C35" s="35"/>
      <c r="D35" s="35"/>
      <c r="E35" s="35"/>
      <c r="F35" s="35"/>
      <c r="G35" s="35"/>
      <c r="H35" s="29" t="s">
        <v>85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31">
        <v>90</v>
      </c>
      <c r="AA35" s="31"/>
      <c r="AB35" s="31"/>
      <c r="AC35" s="31"/>
      <c r="AD35" s="30" t="s">
        <v>107</v>
      </c>
      <c r="AE35" s="30"/>
      <c r="AF35" s="30"/>
      <c r="AG35" s="30"/>
      <c r="AH35" s="30"/>
      <c r="AI35" s="30"/>
      <c r="AJ35" s="31">
        <f t="shared" si="9"/>
        <v>90</v>
      </c>
      <c r="AK35" s="31"/>
      <c r="AL35" s="31"/>
      <c r="AM35" s="31"/>
      <c r="AN35" s="31"/>
      <c r="AO35" s="59">
        <f t="shared" si="10"/>
        <v>0</v>
      </c>
      <c r="AP35" s="60"/>
      <c r="AQ35" s="60"/>
      <c r="AR35" s="60"/>
      <c r="AS35" s="61"/>
    </row>
    <row r="36" spans="2:45" ht="31.9" customHeight="1" x14ac:dyDescent="0.25">
      <c r="B36" s="138" t="s">
        <v>117</v>
      </c>
      <c r="C36" s="139"/>
      <c r="D36" s="139"/>
      <c r="E36" s="139"/>
      <c r="F36" s="139"/>
      <c r="G36" s="139"/>
      <c r="H36" s="124" t="s">
        <v>87</v>
      </c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5">
        <v>65</v>
      </c>
      <c r="AA36" s="125"/>
      <c r="AB36" s="125"/>
      <c r="AC36" s="125"/>
      <c r="AD36" s="126" t="str">
        <f t="shared" ref="AD36:AD42" si="11">IF(B36&lt;3,IF(ISBLANK($AD$5),"NON APPLICABLE","REMISE CLUB 5%"),IF(B36&lt;8,"REMISE QTTE 10%","REMISE QTTE 15%"))</f>
        <v>REMISE QTTE 15%</v>
      </c>
      <c r="AE36" s="126"/>
      <c r="AF36" s="126"/>
      <c r="AG36" s="126"/>
      <c r="AH36" s="126"/>
      <c r="AI36" s="126"/>
      <c r="AJ36" s="125">
        <f t="shared" si="9"/>
        <v>55.25</v>
      </c>
      <c r="AK36" s="125"/>
      <c r="AL36" s="125"/>
      <c r="AM36" s="125"/>
      <c r="AN36" s="125"/>
      <c r="AO36" s="127">
        <v>0</v>
      </c>
      <c r="AP36" s="128"/>
      <c r="AQ36" s="128"/>
      <c r="AR36" s="128"/>
      <c r="AS36" s="129"/>
    </row>
    <row r="37" spans="2:45" s="4" customFormat="1" ht="31.9" customHeight="1" x14ac:dyDescent="0.25">
      <c r="B37" s="34"/>
      <c r="C37" s="35"/>
      <c r="D37" s="35"/>
      <c r="E37" s="35"/>
      <c r="F37" s="35"/>
      <c r="G37" s="35"/>
      <c r="H37" s="29" t="s">
        <v>88</v>
      </c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31">
        <v>75</v>
      </c>
      <c r="AA37" s="31"/>
      <c r="AB37" s="31"/>
      <c r="AC37" s="31"/>
      <c r="AD37" s="30" t="str">
        <f t="shared" si="11"/>
        <v>NON APPLICABLE</v>
      </c>
      <c r="AE37" s="30"/>
      <c r="AF37" s="30"/>
      <c r="AG37" s="30"/>
      <c r="AH37" s="30"/>
      <c r="AI37" s="30"/>
      <c r="AJ37" s="31">
        <f t="shared" si="9"/>
        <v>75</v>
      </c>
      <c r="AK37" s="31"/>
      <c r="AL37" s="31"/>
      <c r="AM37" s="31"/>
      <c r="AN37" s="31"/>
      <c r="AO37" s="59">
        <f t="shared" si="10"/>
        <v>0</v>
      </c>
      <c r="AP37" s="60"/>
      <c r="AQ37" s="60"/>
      <c r="AR37" s="60"/>
      <c r="AS37" s="61"/>
    </row>
    <row r="38" spans="2:45" s="4" customFormat="1" ht="31.9" customHeight="1" x14ac:dyDescent="0.25">
      <c r="B38" s="140" t="s">
        <v>116</v>
      </c>
      <c r="C38" s="141"/>
      <c r="D38" s="141"/>
      <c r="E38" s="141"/>
      <c r="F38" s="141"/>
      <c r="G38" s="141"/>
      <c r="H38" s="130" t="s">
        <v>89</v>
      </c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1">
        <v>37</v>
      </c>
      <c r="AA38" s="131"/>
      <c r="AB38" s="131"/>
      <c r="AC38" s="131"/>
      <c r="AD38" s="132" t="str">
        <f t="shared" si="11"/>
        <v>REMISE QTTE 15%</v>
      </c>
      <c r="AE38" s="132"/>
      <c r="AF38" s="132"/>
      <c r="AG38" s="132"/>
      <c r="AH38" s="132"/>
      <c r="AI38" s="132"/>
      <c r="AJ38" s="131">
        <f t="shared" si="9"/>
        <v>31.45</v>
      </c>
      <c r="AK38" s="131"/>
      <c r="AL38" s="131"/>
      <c r="AM38" s="131"/>
      <c r="AN38" s="131"/>
      <c r="AO38" s="133">
        <v>0</v>
      </c>
      <c r="AP38" s="134"/>
      <c r="AQ38" s="134"/>
      <c r="AR38" s="134"/>
      <c r="AS38" s="135"/>
    </row>
    <row r="39" spans="2:45" s="4" customFormat="1" ht="31.9" customHeight="1" x14ac:dyDescent="0.25">
      <c r="B39" s="140" t="s">
        <v>116</v>
      </c>
      <c r="C39" s="141"/>
      <c r="D39" s="141"/>
      <c r="E39" s="141"/>
      <c r="F39" s="141"/>
      <c r="G39" s="141"/>
      <c r="H39" s="130" t="s">
        <v>90</v>
      </c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1">
        <v>44</v>
      </c>
      <c r="AA39" s="131"/>
      <c r="AB39" s="131"/>
      <c r="AC39" s="131"/>
      <c r="AD39" s="132" t="str">
        <f t="shared" si="11"/>
        <v>REMISE QTTE 15%</v>
      </c>
      <c r="AE39" s="132"/>
      <c r="AF39" s="132"/>
      <c r="AG39" s="132"/>
      <c r="AH39" s="132"/>
      <c r="AI39" s="132"/>
      <c r="AJ39" s="131">
        <f t="shared" si="9"/>
        <v>37.4</v>
      </c>
      <c r="AK39" s="131"/>
      <c r="AL39" s="131"/>
      <c r="AM39" s="131"/>
      <c r="AN39" s="131"/>
      <c r="AO39" s="133">
        <v>0</v>
      </c>
      <c r="AP39" s="134"/>
      <c r="AQ39" s="134"/>
      <c r="AR39" s="134"/>
      <c r="AS39" s="135"/>
    </row>
    <row r="40" spans="2:45" s="4" customFormat="1" ht="31.9" customHeight="1" x14ac:dyDescent="0.25">
      <c r="B40" s="34"/>
      <c r="C40" s="35"/>
      <c r="D40" s="35"/>
      <c r="E40" s="35"/>
      <c r="F40" s="35"/>
      <c r="G40" s="35"/>
      <c r="H40" s="29" t="s">
        <v>91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31">
        <v>24</v>
      </c>
      <c r="AA40" s="31"/>
      <c r="AB40" s="31"/>
      <c r="AC40" s="31"/>
      <c r="AD40" s="30" t="str">
        <f t="shared" si="11"/>
        <v>NON APPLICABLE</v>
      </c>
      <c r="AE40" s="30"/>
      <c r="AF40" s="30"/>
      <c r="AG40" s="30"/>
      <c r="AH40" s="30"/>
      <c r="AI40" s="30"/>
      <c r="AJ40" s="31">
        <f t="shared" si="9"/>
        <v>24</v>
      </c>
      <c r="AK40" s="31"/>
      <c r="AL40" s="31"/>
      <c r="AM40" s="31"/>
      <c r="AN40" s="31"/>
      <c r="AO40" s="59">
        <f t="shared" si="10"/>
        <v>0</v>
      </c>
      <c r="AP40" s="60"/>
      <c r="AQ40" s="60"/>
      <c r="AR40" s="60"/>
      <c r="AS40" s="61"/>
    </row>
    <row r="41" spans="2:45" s="4" customFormat="1" ht="31.9" customHeight="1" x14ac:dyDescent="0.25">
      <c r="B41" s="138" t="s">
        <v>117</v>
      </c>
      <c r="C41" s="139"/>
      <c r="D41" s="139"/>
      <c r="E41" s="139"/>
      <c r="F41" s="139"/>
      <c r="G41" s="139"/>
      <c r="H41" s="130" t="s">
        <v>92</v>
      </c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1">
        <v>24</v>
      </c>
      <c r="AA41" s="131"/>
      <c r="AB41" s="131"/>
      <c r="AC41" s="131"/>
      <c r="AD41" s="132" t="str">
        <f t="shared" si="11"/>
        <v>REMISE QTTE 15%</v>
      </c>
      <c r="AE41" s="132"/>
      <c r="AF41" s="132"/>
      <c r="AG41" s="132"/>
      <c r="AH41" s="132"/>
      <c r="AI41" s="132"/>
      <c r="AJ41" s="131">
        <f t="shared" si="9"/>
        <v>20.399999999999999</v>
      </c>
      <c r="AK41" s="131"/>
      <c r="AL41" s="131"/>
      <c r="AM41" s="131"/>
      <c r="AN41" s="131"/>
      <c r="AO41" s="133">
        <v>0</v>
      </c>
      <c r="AP41" s="134"/>
      <c r="AQ41" s="134"/>
      <c r="AR41" s="134"/>
      <c r="AS41" s="135"/>
    </row>
    <row r="42" spans="2:45" s="4" customFormat="1" ht="31.9" customHeight="1" x14ac:dyDescent="0.25">
      <c r="B42" s="34"/>
      <c r="C42" s="35"/>
      <c r="D42" s="35"/>
      <c r="E42" s="35"/>
      <c r="F42" s="35"/>
      <c r="G42" s="35"/>
      <c r="H42" s="29" t="s">
        <v>93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31">
        <v>30</v>
      </c>
      <c r="AA42" s="31"/>
      <c r="AB42" s="31"/>
      <c r="AC42" s="31"/>
      <c r="AD42" s="30" t="str">
        <f t="shared" si="11"/>
        <v>NON APPLICABLE</v>
      </c>
      <c r="AE42" s="30"/>
      <c r="AF42" s="30"/>
      <c r="AG42" s="30"/>
      <c r="AH42" s="30"/>
      <c r="AI42" s="30"/>
      <c r="AJ42" s="31">
        <f t="shared" si="9"/>
        <v>30</v>
      </c>
      <c r="AK42" s="31"/>
      <c r="AL42" s="31"/>
      <c r="AM42" s="31"/>
      <c r="AN42" s="31"/>
      <c r="AO42" s="59">
        <f t="shared" si="10"/>
        <v>0</v>
      </c>
      <c r="AP42" s="60"/>
      <c r="AQ42" s="60"/>
      <c r="AR42" s="60"/>
      <c r="AS42" s="61"/>
    </row>
    <row r="43" spans="2:45" s="4" customFormat="1" ht="31.9" customHeight="1" x14ac:dyDescent="0.25">
      <c r="B43" s="34"/>
      <c r="C43" s="35"/>
      <c r="D43" s="35"/>
      <c r="E43" s="35"/>
      <c r="F43" s="35"/>
      <c r="G43" s="35"/>
      <c r="H43" s="29" t="s">
        <v>42</v>
      </c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31">
        <v>30</v>
      </c>
      <c r="AA43" s="31"/>
      <c r="AB43" s="31"/>
      <c r="AC43" s="31"/>
      <c r="AD43" s="30" t="s">
        <v>107</v>
      </c>
      <c r="AE43" s="30"/>
      <c r="AF43" s="30"/>
      <c r="AG43" s="30"/>
      <c r="AH43" s="30"/>
      <c r="AI43" s="30"/>
      <c r="AJ43" s="31">
        <f t="shared" si="9"/>
        <v>30</v>
      </c>
      <c r="AK43" s="31"/>
      <c r="AL43" s="31"/>
      <c r="AM43" s="31"/>
      <c r="AN43" s="31"/>
      <c r="AO43" s="59">
        <f t="shared" si="10"/>
        <v>0</v>
      </c>
      <c r="AP43" s="60"/>
      <c r="AQ43" s="60"/>
      <c r="AR43" s="60"/>
      <c r="AS43" s="61"/>
    </row>
    <row r="44" spans="2:45" s="4" customFormat="1" ht="31.9" customHeight="1" x14ac:dyDescent="0.25">
      <c r="B44" s="34"/>
      <c r="C44" s="35"/>
      <c r="D44" s="35"/>
      <c r="E44" s="35"/>
      <c r="F44" s="35"/>
      <c r="G44" s="35"/>
      <c r="H44" s="29" t="s">
        <v>41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1">
        <v>219</v>
      </c>
      <c r="AA44" s="31"/>
      <c r="AB44" s="31"/>
      <c r="AC44" s="31"/>
      <c r="AD44" s="30" t="s">
        <v>107</v>
      </c>
      <c r="AE44" s="30"/>
      <c r="AF44" s="30"/>
      <c r="AG44" s="30"/>
      <c r="AH44" s="30"/>
      <c r="AI44" s="30"/>
      <c r="AJ44" s="31">
        <f t="shared" si="9"/>
        <v>219</v>
      </c>
      <c r="AK44" s="31"/>
      <c r="AL44" s="31"/>
      <c r="AM44" s="31"/>
      <c r="AN44" s="31"/>
      <c r="AO44" s="59">
        <f t="shared" si="10"/>
        <v>0</v>
      </c>
      <c r="AP44" s="60"/>
      <c r="AQ44" s="60"/>
      <c r="AR44" s="60"/>
      <c r="AS44" s="61"/>
    </row>
    <row r="45" spans="2:45" s="4" customFormat="1" ht="31.9" customHeight="1" x14ac:dyDescent="0.25">
      <c r="B45" s="34"/>
      <c r="C45" s="35"/>
      <c r="D45" s="35"/>
      <c r="E45" s="35"/>
      <c r="F45" s="35"/>
      <c r="G45" s="35"/>
      <c r="H45" s="29" t="s">
        <v>94</v>
      </c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31">
        <v>65</v>
      </c>
      <c r="AA45" s="31"/>
      <c r="AB45" s="31"/>
      <c r="AC45" s="31"/>
      <c r="AD45" s="30" t="s">
        <v>107</v>
      </c>
      <c r="AE45" s="30"/>
      <c r="AF45" s="30"/>
      <c r="AG45" s="30"/>
      <c r="AH45" s="30"/>
      <c r="AI45" s="30"/>
      <c r="AJ45" s="31">
        <f t="shared" si="9"/>
        <v>65</v>
      </c>
      <c r="AK45" s="31"/>
      <c r="AL45" s="31"/>
      <c r="AM45" s="31"/>
      <c r="AN45" s="31"/>
      <c r="AO45" s="59">
        <f t="shared" si="10"/>
        <v>0</v>
      </c>
      <c r="AP45" s="60"/>
      <c r="AQ45" s="60"/>
      <c r="AR45" s="60"/>
      <c r="AS45" s="61"/>
    </row>
    <row r="46" spans="2:45" s="4" customFormat="1" ht="31.9" customHeight="1" x14ac:dyDescent="0.25">
      <c r="B46" s="22"/>
      <c r="C46" s="23"/>
      <c r="D46" s="23"/>
      <c r="E46" s="23"/>
      <c r="F46" s="23"/>
      <c r="G46" s="23"/>
      <c r="H46" s="24" t="s">
        <v>95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v>65</v>
      </c>
      <c r="AA46" s="25"/>
      <c r="AB46" s="25"/>
      <c r="AC46" s="25"/>
      <c r="AD46" s="32" t="s">
        <v>107</v>
      </c>
      <c r="AE46" s="32"/>
      <c r="AF46" s="32"/>
      <c r="AG46" s="32"/>
      <c r="AH46" s="32"/>
      <c r="AI46" s="32"/>
      <c r="AJ46" s="25">
        <f t="shared" si="9"/>
        <v>65</v>
      </c>
      <c r="AK46" s="25"/>
      <c r="AL46" s="25"/>
      <c r="AM46" s="25"/>
      <c r="AN46" s="25"/>
      <c r="AO46" s="36">
        <f t="shared" si="10"/>
        <v>0</v>
      </c>
      <c r="AP46" s="37"/>
      <c r="AQ46" s="37"/>
      <c r="AR46" s="37"/>
      <c r="AS46" s="38"/>
    </row>
    <row r="47" spans="2:45" ht="18.600000000000001" customHeight="1" x14ac:dyDescent="0.25">
      <c r="B47" s="14" t="s">
        <v>110</v>
      </c>
      <c r="C47" s="15"/>
      <c r="D47" s="15"/>
      <c r="E47" s="15"/>
      <c r="F47" s="15"/>
      <c r="G47" s="15"/>
      <c r="H47" s="16" t="s">
        <v>96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7"/>
    </row>
    <row r="48" spans="2:45" ht="31.9" customHeight="1" x14ac:dyDescent="0.25">
      <c r="B48" s="18"/>
      <c r="C48" s="19"/>
      <c r="D48" s="19"/>
      <c r="E48" s="19"/>
      <c r="F48" s="19"/>
      <c r="G48" s="19"/>
      <c r="H48" s="20" t="s">
        <v>98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1">
        <v>370</v>
      </c>
      <c r="AA48" s="21"/>
      <c r="AB48" s="21"/>
      <c r="AC48" s="21"/>
      <c r="AD48" s="33" t="s">
        <v>107</v>
      </c>
      <c r="AE48" s="33"/>
      <c r="AF48" s="33"/>
      <c r="AG48" s="33"/>
      <c r="AH48" s="33"/>
      <c r="AI48" s="33"/>
      <c r="AJ48" s="21">
        <f t="shared" ref="AJ48:AJ49" si="12">IF(AD48="NON APPLICABLE",Z48,IF(AD48="REMISE CLUB 5%",Z48*0.95,IF(AD48="REMISE QTTE 10%",Z48*0.9,IF(AD48="REMISE QTTE 15%",Z48*0.85,))))</f>
        <v>370</v>
      </c>
      <c r="AK48" s="21"/>
      <c r="AL48" s="21"/>
      <c r="AM48" s="21"/>
      <c r="AN48" s="21"/>
      <c r="AO48" s="26">
        <f t="shared" ref="AO48:AO49" si="13">+B48*AJ48</f>
        <v>0</v>
      </c>
      <c r="AP48" s="27"/>
      <c r="AQ48" s="27"/>
      <c r="AR48" s="27"/>
      <c r="AS48" s="28"/>
    </row>
    <row r="49" spans="2:45" ht="31.9" customHeight="1" x14ac:dyDescent="0.25">
      <c r="B49" s="22"/>
      <c r="C49" s="23"/>
      <c r="D49" s="23"/>
      <c r="E49" s="23"/>
      <c r="F49" s="23"/>
      <c r="G49" s="23"/>
      <c r="H49" s="24" t="s">
        <v>97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v>390</v>
      </c>
      <c r="AA49" s="25"/>
      <c r="AB49" s="25"/>
      <c r="AC49" s="25"/>
      <c r="AD49" s="32" t="s">
        <v>107</v>
      </c>
      <c r="AE49" s="32"/>
      <c r="AF49" s="32"/>
      <c r="AG49" s="32"/>
      <c r="AH49" s="32"/>
      <c r="AI49" s="32"/>
      <c r="AJ49" s="25">
        <f t="shared" si="12"/>
        <v>390</v>
      </c>
      <c r="AK49" s="25"/>
      <c r="AL49" s="25"/>
      <c r="AM49" s="25"/>
      <c r="AN49" s="25"/>
      <c r="AO49" s="36">
        <f t="shared" si="13"/>
        <v>0</v>
      </c>
      <c r="AP49" s="37"/>
      <c r="AQ49" s="37"/>
      <c r="AR49" s="37"/>
      <c r="AS49" s="38"/>
    </row>
    <row r="50" spans="2:45" ht="18.600000000000001" customHeight="1" x14ac:dyDescent="0.25">
      <c r="B50" s="14" t="s">
        <v>110</v>
      </c>
      <c r="C50" s="15"/>
      <c r="D50" s="15"/>
      <c r="E50" s="15"/>
      <c r="F50" s="15"/>
      <c r="G50" s="15"/>
      <c r="H50" s="16" t="s">
        <v>39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7"/>
    </row>
    <row r="51" spans="2:45" ht="31.9" customHeight="1" x14ac:dyDescent="0.25">
      <c r="B51" s="48"/>
      <c r="C51" s="49"/>
      <c r="D51" s="49"/>
      <c r="E51" s="49"/>
      <c r="F51" s="49"/>
      <c r="G51" s="49"/>
      <c r="H51" s="41" t="s">
        <v>99</v>
      </c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3">
        <v>279</v>
      </c>
      <c r="AA51" s="43"/>
      <c r="AB51" s="43"/>
      <c r="AC51" s="43"/>
      <c r="AD51" s="42" t="s">
        <v>107</v>
      </c>
      <c r="AE51" s="42"/>
      <c r="AF51" s="42"/>
      <c r="AG51" s="42"/>
      <c r="AH51" s="42"/>
      <c r="AI51" s="42"/>
      <c r="AJ51" s="43">
        <f>IF(AD51="NON APPLICABLE",Z51,IF(AD51="REMISE CLUB 5%",Z51*0.95,IF(AD51="REMISE QTTE 10%",Z51*0.9,IF(AD51="REMISE QTTE 15%",Z51*0.85,))))</f>
        <v>279</v>
      </c>
      <c r="AK51" s="43"/>
      <c r="AL51" s="43"/>
      <c r="AM51" s="43"/>
      <c r="AN51" s="43"/>
      <c r="AO51" s="50">
        <f>+B51*AJ51</f>
        <v>0</v>
      </c>
      <c r="AP51" s="51"/>
      <c r="AQ51" s="51"/>
      <c r="AR51" s="51"/>
      <c r="AS51" s="52"/>
    </row>
    <row r="52" spans="2:45" ht="18.600000000000001" customHeight="1" x14ac:dyDescent="0.25">
      <c r="B52" s="14" t="s">
        <v>110</v>
      </c>
      <c r="C52" s="15"/>
      <c r="D52" s="15"/>
      <c r="E52" s="15"/>
      <c r="F52" s="15"/>
      <c r="G52" s="15"/>
      <c r="H52" s="16" t="s">
        <v>48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7"/>
    </row>
    <row r="53" spans="2:45" ht="31.9" customHeight="1" x14ac:dyDescent="0.25">
      <c r="B53" s="18"/>
      <c r="C53" s="19"/>
      <c r="D53" s="19"/>
      <c r="E53" s="19"/>
      <c r="F53" s="19"/>
      <c r="G53" s="19"/>
      <c r="H53" s="20" t="s">
        <v>22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1">
        <v>680</v>
      </c>
      <c r="AA53" s="21"/>
      <c r="AB53" s="21"/>
      <c r="AC53" s="21"/>
      <c r="AD53" s="33" t="s">
        <v>107</v>
      </c>
      <c r="AE53" s="33"/>
      <c r="AF53" s="33"/>
      <c r="AG53" s="33"/>
      <c r="AH53" s="33"/>
      <c r="AI53" s="33"/>
      <c r="AJ53" s="21">
        <f t="shared" ref="AJ53:AJ59" si="14">IF(AD53="NON APPLICABLE",Z53,IF(AD53="REMISE CLUB 5%",Z53*0.95,IF(AD53="REMISE QTTE 10%",Z53*0.9,IF(AD53="REMISE QTTE 15%",Z53*0.85,))))</f>
        <v>680</v>
      </c>
      <c r="AK53" s="21"/>
      <c r="AL53" s="21"/>
      <c r="AM53" s="21"/>
      <c r="AN53" s="21"/>
      <c r="AO53" s="26">
        <f t="shared" ref="AO53:AO59" si="15">+B53*AJ53</f>
        <v>0</v>
      </c>
      <c r="AP53" s="27"/>
      <c r="AQ53" s="27"/>
      <c r="AR53" s="27"/>
      <c r="AS53" s="28"/>
    </row>
    <row r="54" spans="2:45" ht="31.9" customHeight="1" x14ac:dyDescent="0.25">
      <c r="B54" s="34"/>
      <c r="C54" s="35"/>
      <c r="D54" s="35"/>
      <c r="E54" s="35"/>
      <c r="F54" s="35"/>
      <c r="G54" s="35"/>
      <c r="H54" s="29" t="s">
        <v>23</v>
      </c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1">
        <v>710</v>
      </c>
      <c r="AA54" s="31"/>
      <c r="AB54" s="31"/>
      <c r="AC54" s="31"/>
      <c r="AD54" s="30" t="s">
        <v>107</v>
      </c>
      <c r="AE54" s="30"/>
      <c r="AF54" s="30"/>
      <c r="AG54" s="30"/>
      <c r="AH54" s="30"/>
      <c r="AI54" s="30"/>
      <c r="AJ54" s="31">
        <f t="shared" si="14"/>
        <v>710</v>
      </c>
      <c r="AK54" s="31"/>
      <c r="AL54" s="31"/>
      <c r="AM54" s="31"/>
      <c r="AN54" s="31"/>
      <c r="AO54" s="59">
        <f t="shared" si="15"/>
        <v>0</v>
      </c>
      <c r="AP54" s="60"/>
      <c r="AQ54" s="60"/>
      <c r="AR54" s="60"/>
      <c r="AS54" s="61"/>
    </row>
    <row r="55" spans="2:45" ht="31.9" customHeight="1" x14ac:dyDescent="0.25">
      <c r="B55" s="34"/>
      <c r="C55" s="35"/>
      <c r="D55" s="35"/>
      <c r="E55" s="35"/>
      <c r="F55" s="35"/>
      <c r="G55" s="35"/>
      <c r="H55" s="29" t="s">
        <v>50</v>
      </c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31">
        <v>499</v>
      </c>
      <c r="AA55" s="31"/>
      <c r="AB55" s="31"/>
      <c r="AC55" s="31"/>
      <c r="AD55" s="30" t="s">
        <v>107</v>
      </c>
      <c r="AE55" s="30"/>
      <c r="AF55" s="30"/>
      <c r="AG55" s="30"/>
      <c r="AH55" s="30"/>
      <c r="AI55" s="30"/>
      <c r="AJ55" s="31">
        <f t="shared" si="14"/>
        <v>499</v>
      </c>
      <c r="AK55" s="31"/>
      <c r="AL55" s="31"/>
      <c r="AM55" s="31"/>
      <c r="AN55" s="31"/>
      <c r="AO55" s="59">
        <f t="shared" si="15"/>
        <v>0</v>
      </c>
      <c r="AP55" s="60"/>
      <c r="AQ55" s="60"/>
      <c r="AR55" s="60"/>
      <c r="AS55" s="61"/>
    </row>
    <row r="56" spans="2:45" ht="31.9" customHeight="1" x14ac:dyDescent="0.25">
      <c r="B56" s="34"/>
      <c r="C56" s="35"/>
      <c r="D56" s="35"/>
      <c r="E56" s="35"/>
      <c r="F56" s="35"/>
      <c r="G56" s="35"/>
      <c r="H56" s="29" t="s">
        <v>24</v>
      </c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31">
        <v>510</v>
      </c>
      <c r="AA56" s="31"/>
      <c r="AB56" s="31"/>
      <c r="AC56" s="31"/>
      <c r="AD56" s="30" t="s">
        <v>107</v>
      </c>
      <c r="AE56" s="30"/>
      <c r="AF56" s="30"/>
      <c r="AG56" s="30"/>
      <c r="AH56" s="30"/>
      <c r="AI56" s="30"/>
      <c r="AJ56" s="31">
        <f t="shared" si="14"/>
        <v>510</v>
      </c>
      <c r="AK56" s="31"/>
      <c r="AL56" s="31"/>
      <c r="AM56" s="31"/>
      <c r="AN56" s="31"/>
      <c r="AO56" s="59">
        <f t="shared" si="15"/>
        <v>0</v>
      </c>
      <c r="AP56" s="60"/>
      <c r="AQ56" s="60"/>
      <c r="AR56" s="60"/>
      <c r="AS56" s="61"/>
    </row>
    <row r="57" spans="2:45" ht="31.9" customHeight="1" x14ac:dyDescent="0.25">
      <c r="B57" s="34"/>
      <c r="C57" s="35"/>
      <c r="D57" s="35"/>
      <c r="E57" s="35"/>
      <c r="F57" s="35"/>
      <c r="G57" s="35"/>
      <c r="H57" s="29" t="s">
        <v>25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31">
        <v>525</v>
      </c>
      <c r="AA57" s="31"/>
      <c r="AB57" s="31"/>
      <c r="AC57" s="31"/>
      <c r="AD57" s="30" t="s">
        <v>107</v>
      </c>
      <c r="AE57" s="30"/>
      <c r="AF57" s="30"/>
      <c r="AG57" s="30"/>
      <c r="AH57" s="30"/>
      <c r="AI57" s="30"/>
      <c r="AJ57" s="31">
        <f t="shared" si="14"/>
        <v>525</v>
      </c>
      <c r="AK57" s="31"/>
      <c r="AL57" s="31"/>
      <c r="AM57" s="31"/>
      <c r="AN57" s="31"/>
      <c r="AO57" s="59">
        <f t="shared" si="15"/>
        <v>0</v>
      </c>
      <c r="AP57" s="60"/>
      <c r="AQ57" s="60"/>
      <c r="AR57" s="60"/>
      <c r="AS57" s="61"/>
    </row>
    <row r="58" spans="2:45" s="4" customFormat="1" ht="31.9" customHeight="1" x14ac:dyDescent="0.25">
      <c r="B58" s="34"/>
      <c r="C58" s="35"/>
      <c r="D58" s="35"/>
      <c r="E58" s="35"/>
      <c r="F58" s="35"/>
      <c r="G58" s="35"/>
      <c r="H58" s="29" t="s">
        <v>100</v>
      </c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31">
        <v>299</v>
      </c>
      <c r="AA58" s="31"/>
      <c r="AB58" s="31"/>
      <c r="AC58" s="31"/>
      <c r="AD58" s="30" t="s">
        <v>107</v>
      </c>
      <c r="AE58" s="30"/>
      <c r="AF58" s="30"/>
      <c r="AG58" s="30"/>
      <c r="AH58" s="30"/>
      <c r="AI58" s="30"/>
      <c r="AJ58" s="31">
        <f t="shared" si="14"/>
        <v>299</v>
      </c>
      <c r="AK58" s="31"/>
      <c r="AL58" s="31"/>
      <c r="AM58" s="31"/>
      <c r="AN58" s="31"/>
      <c r="AO58" s="59">
        <f t="shared" si="15"/>
        <v>0</v>
      </c>
      <c r="AP58" s="60"/>
      <c r="AQ58" s="60"/>
      <c r="AR58" s="60"/>
      <c r="AS58" s="61"/>
    </row>
    <row r="59" spans="2:45" s="4" customFormat="1" ht="31.9" customHeight="1" x14ac:dyDescent="0.25">
      <c r="B59" s="22"/>
      <c r="C59" s="23"/>
      <c r="D59" s="23"/>
      <c r="E59" s="23"/>
      <c r="F59" s="23"/>
      <c r="G59" s="23"/>
      <c r="H59" s="24" t="s">
        <v>101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v>299</v>
      </c>
      <c r="AA59" s="25"/>
      <c r="AB59" s="25"/>
      <c r="AC59" s="25"/>
      <c r="AD59" s="32" t="s">
        <v>107</v>
      </c>
      <c r="AE59" s="32"/>
      <c r="AF59" s="32"/>
      <c r="AG59" s="32"/>
      <c r="AH59" s="32"/>
      <c r="AI59" s="32"/>
      <c r="AJ59" s="25">
        <f t="shared" si="14"/>
        <v>299</v>
      </c>
      <c r="AK59" s="25"/>
      <c r="AL59" s="25"/>
      <c r="AM59" s="25"/>
      <c r="AN59" s="25"/>
      <c r="AO59" s="36">
        <f t="shared" si="15"/>
        <v>0</v>
      </c>
      <c r="AP59" s="37"/>
      <c r="AQ59" s="37"/>
      <c r="AR59" s="37"/>
      <c r="AS59" s="38"/>
    </row>
    <row r="60" spans="2:45" ht="18.600000000000001" customHeight="1" x14ac:dyDescent="0.25">
      <c r="B60" s="14" t="s">
        <v>110</v>
      </c>
      <c r="C60" s="15"/>
      <c r="D60" s="15"/>
      <c r="E60" s="15"/>
      <c r="F60" s="15"/>
      <c r="G60" s="15"/>
      <c r="H60" s="16" t="s">
        <v>49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7"/>
    </row>
    <row r="61" spans="2:45" s="4" customFormat="1" ht="31.9" customHeight="1" x14ac:dyDescent="0.25">
      <c r="B61" s="18"/>
      <c r="C61" s="19"/>
      <c r="D61" s="19"/>
      <c r="E61" s="19"/>
      <c r="F61" s="19"/>
      <c r="G61" s="19"/>
      <c r="H61" s="20" t="s">
        <v>51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1">
        <v>519</v>
      </c>
      <c r="AA61" s="21">
        <v>519</v>
      </c>
      <c r="AB61" s="21">
        <v>519</v>
      </c>
      <c r="AC61" s="21">
        <v>519</v>
      </c>
      <c r="AD61" s="33" t="s">
        <v>107</v>
      </c>
      <c r="AE61" s="33"/>
      <c r="AF61" s="33"/>
      <c r="AG61" s="33"/>
      <c r="AH61" s="33"/>
      <c r="AI61" s="33"/>
      <c r="AJ61" s="21">
        <f t="shared" ref="AJ61:AJ63" si="16">IF(AD61="NON APPLICABLE",Z61,IF(AD61="REMISE CLUB 5%",Z61*0.95,IF(AD61="REMISE QTTE 10%",Z61*0.9,IF(AD61="REMISE QTTE 15%",Z61*0.85,))))</f>
        <v>519</v>
      </c>
      <c r="AK61" s="21"/>
      <c r="AL61" s="21"/>
      <c r="AM61" s="21"/>
      <c r="AN61" s="21"/>
      <c r="AO61" s="26">
        <f t="shared" ref="AO61:AO63" si="17">+B61*AJ61</f>
        <v>0</v>
      </c>
      <c r="AP61" s="27"/>
      <c r="AQ61" s="27"/>
      <c r="AR61" s="27"/>
      <c r="AS61" s="28"/>
    </row>
    <row r="62" spans="2:45" s="4" customFormat="1" ht="31.9" customHeight="1" x14ac:dyDescent="0.25">
      <c r="B62" s="34"/>
      <c r="C62" s="35"/>
      <c r="D62" s="35"/>
      <c r="E62" s="35"/>
      <c r="F62" s="35"/>
      <c r="G62" s="35"/>
      <c r="H62" s="29" t="s">
        <v>52</v>
      </c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1">
        <v>529</v>
      </c>
      <c r="AA62" s="31">
        <v>529</v>
      </c>
      <c r="AB62" s="31">
        <v>529</v>
      </c>
      <c r="AC62" s="31">
        <v>529</v>
      </c>
      <c r="AD62" s="30" t="s">
        <v>107</v>
      </c>
      <c r="AE62" s="30"/>
      <c r="AF62" s="30"/>
      <c r="AG62" s="30"/>
      <c r="AH62" s="30"/>
      <c r="AI62" s="30"/>
      <c r="AJ62" s="31">
        <f t="shared" si="16"/>
        <v>529</v>
      </c>
      <c r="AK62" s="31"/>
      <c r="AL62" s="31"/>
      <c r="AM62" s="31"/>
      <c r="AN62" s="31"/>
      <c r="AO62" s="59">
        <f t="shared" si="17"/>
        <v>0</v>
      </c>
      <c r="AP62" s="60"/>
      <c r="AQ62" s="60"/>
      <c r="AR62" s="60"/>
      <c r="AS62" s="61"/>
    </row>
    <row r="63" spans="2:45" s="4" customFormat="1" ht="31.9" customHeight="1" x14ac:dyDescent="0.25">
      <c r="B63" s="22"/>
      <c r="C63" s="23"/>
      <c r="D63" s="23"/>
      <c r="E63" s="23"/>
      <c r="F63" s="23"/>
      <c r="G63" s="23"/>
      <c r="H63" s="24" t="s">
        <v>53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v>545</v>
      </c>
      <c r="AA63" s="25">
        <v>545</v>
      </c>
      <c r="AB63" s="25">
        <v>545</v>
      </c>
      <c r="AC63" s="25">
        <v>545</v>
      </c>
      <c r="AD63" s="32" t="s">
        <v>107</v>
      </c>
      <c r="AE63" s="32"/>
      <c r="AF63" s="32"/>
      <c r="AG63" s="32"/>
      <c r="AH63" s="32"/>
      <c r="AI63" s="32"/>
      <c r="AJ63" s="25">
        <f t="shared" si="16"/>
        <v>545</v>
      </c>
      <c r="AK63" s="25"/>
      <c r="AL63" s="25"/>
      <c r="AM63" s="25"/>
      <c r="AN63" s="25"/>
      <c r="AO63" s="36">
        <f t="shared" si="17"/>
        <v>0</v>
      </c>
      <c r="AP63" s="37"/>
      <c r="AQ63" s="37"/>
      <c r="AR63" s="37"/>
      <c r="AS63" s="38"/>
    </row>
    <row r="64" spans="2:45" ht="18.600000000000001" customHeight="1" x14ac:dyDescent="0.25">
      <c r="B64" s="14" t="s">
        <v>110</v>
      </c>
      <c r="C64" s="15"/>
      <c r="D64" s="15"/>
      <c r="E64" s="15"/>
      <c r="F64" s="15"/>
      <c r="G64" s="15"/>
      <c r="H64" s="16" t="s">
        <v>43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7"/>
    </row>
    <row r="65" spans="2:45" ht="31.9" customHeight="1" x14ac:dyDescent="0.25">
      <c r="B65" s="18"/>
      <c r="C65" s="19"/>
      <c r="D65" s="19"/>
      <c r="E65" s="19"/>
      <c r="F65" s="19"/>
      <c r="G65" s="19"/>
      <c r="H65" s="20" t="s">
        <v>20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1">
        <v>130</v>
      </c>
      <c r="AA65" s="21"/>
      <c r="AB65" s="21"/>
      <c r="AC65" s="21"/>
      <c r="AD65" s="33" t="s">
        <v>107</v>
      </c>
      <c r="AE65" s="33"/>
      <c r="AF65" s="33"/>
      <c r="AG65" s="33"/>
      <c r="AH65" s="33"/>
      <c r="AI65" s="33"/>
      <c r="AJ65" s="21">
        <f t="shared" ref="AJ65:AJ75" si="18">IF(AD65="NON APPLICABLE",Z65,IF(AD65="REMISE CLUB 5%",Z65*0.95,IF(AD65="REMISE QTTE 10%",Z65*0.9,IF(AD65="REMISE QTTE 15%",Z65*0.85,))))</f>
        <v>130</v>
      </c>
      <c r="AK65" s="21"/>
      <c r="AL65" s="21"/>
      <c r="AM65" s="21"/>
      <c r="AN65" s="21"/>
      <c r="AO65" s="26">
        <f t="shared" ref="AO65:AO75" si="19">+B65*AJ65</f>
        <v>0</v>
      </c>
      <c r="AP65" s="27"/>
      <c r="AQ65" s="27"/>
      <c r="AR65" s="27"/>
      <c r="AS65" s="28"/>
    </row>
    <row r="66" spans="2:45" ht="31.9" customHeight="1" x14ac:dyDescent="0.25">
      <c r="B66" s="34"/>
      <c r="C66" s="35"/>
      <c r="D66" s="35"/>
      <c r="E66" s="35"/>
      <c r="F66" s="35"/>
      <c r="G66" s="35"/>
      <c r="H66" s="29" t="s">
        <v>26</v>
      </c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31">
        <v>219</v>
      </c>
      <c r="AA66" s="31"/>
      <c r="AB66" s="31"/>
      <c r="AC66" s="31"/>
      <c r="AD66" s="30" t="s">
        <v>107</v>
      </c>
      <c r="AE66" s="30"/>
      <c r="AF66" s="30"/>
      <c r="AG66" s="30"/>
      <c r="AH66" s="30"/>
      <c r="AI66" s="30"/>
      <c r="AJ66" s="31">
        <f t="shared" si="18"/>
        <v>219</v>
      </c>
      <c r="AK66" s="31"/>
      <c r="AL66" s="31"/>
      <c r="AM66" s="31"/>
      <c r="AN66" s="31"/>
      <c r="AO66" s="59">
        <f t="shared" si="19"/>
        <v>0</v>
      </c>
      <c r="AP66" s="60"/>
      <c r="AQ66" s="60"/>
      <c r="AR66" s="60"/>
      <c r="AS66" s="61"/>
    </row>
    <row r="67" spans="2:45" ht="31.9" customHeight="1" x14ac:dyDescent="0.25">
      <c r="B67" s="34"/>
      <c r="C67" s="35"/>
      <c r="D67" s="35"/>
      <c r="E67" s="35"/>
      <c r="F67" s="35"/>
      <c r="G67" s="35"/>
      <c r="H67" s="29" t="s">
        <v>27</v>
      </c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31">
        <v>365</v>
      </c>
      <c r="AA67" s="31"/>
      <c r="AB67" s="31"/>
      <c r="AC67" s="31"/>
      <c r="AD67" s="30" t="s">
        <v>107</v>
      </c>
      <c r="AE67" s="30"/>
      <c r="AF67" s="30"/>
      <c r="AG67" s="30"/>
      <c r="AH67" s="30"/>
      <c r="AI67" s="30"/>
      <c r="AJ67" s="31">
        <f t="shared" si="18"/>
        <v>365</v>
      </c>
      <c r="AK67" s="31"/>
      <c r="AL67" s="31"/>
      <c r="AM67" s="31"/>
      <c r="AN67" s="31"/>
      <c r="AO67" s="59">
        <f t="shared" si="19"/>
        <v>0</v>
      </c>
      <c r="AP67" s="60"/>
      <c r="AQ67" s="60"/>
      <c r="AR67" s="60"/>
      <c r="AS67" s="61"/>
    </row>
    <row r="68" spans="2:45" ht="31.9" customHeight="1" x14ac:dyDescent="0.25">
      <c r="B68" s="34"/>
      <c r="C68" s="35"/>
      <c r="D68" s="35"/>
      <c r="E68" s="35"/>
      <c r="F68" s="35"/>
      <c r="G68" s="35"/>
      <c r="H68" s="29" t="s">
        <v>32</v>
      </c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31">
        <v>299</v>
      </c>
      <c r="AA68" s="31"/>
      <c r="AB68" s="31"/>
      <c r="AC68" s="31"/>
      <c r="AD68" s="30" t="s">
        <v>107</v>
      </c>
      <c r="AE68" s="30"/>
      <c r="AF68" s="30"/>
      <c r="AG68" s="30"/>
      <c r="AH68" s="30"/>
      <c r="AI68" s="30"/>
      <c r="AJ68" s="31">
        <f t="shared" si="18"/>
        <v>299</v>
      </c>
      <c r="AK68" s="31"/>
      <c r="AL68" s="31"/>
      <c r="AM68" s="31"/>
      <c r="AN68" s="31"/>
      <c r="AO68" s="59">
        <f t="shared" si="19"/>
        <v>0</v>
      </c>
      <c r="AP68" s="60"/>
      <c r="AQ68" s="60"/>
      <c r="AR68" s="60"/>
      <c r="AS68" s="61"/>
    </row>
    <row r="69" spans="2:45" ht="31.9" customHeight="1" x14ac:dyDescent="0.25">
      <c r="B69" s="34"/>
      <c r="C69" s="35"/>
      <c r="D69" s="35"/>
      <c r="E69" s="35"/>
      <c r="F69" s="35"/>
      <c r="G69" s="35"/>
      <c r="H69" s="29" t="s">
        <v>33</v>
      </c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31">
        <v>445</v>
      </c>
      <c r="AA69" s="31"/>
      <c r="AB69" s="31"/>
      <c r="AC69" s="31"/>
      <c r="AD69" s="30" t="s">
        <v>107</v>
      </c>
      <c r="AE69" s="30"/>
      <c r="AF69" s="30"/>
      <c r="AG69" s="30"/>
      <c r="AH69" s="30"/>
      <c r="AI69" s="30"/>
      <c r="AJ69" s="31">
        <f t="shared" si="18"/>
        <v>445</v>
      </c>
      <c r="AK69" s="31"/>
      <c r="AL69" s="31"/>
      <c r="AM69" s="31"/>
      <c r="AN69" s="31"/>
      <c r="AO69" s="59">
        <f t="shared" si="19"/>
        <v>0</v>
      </c>
      <c r="AP69" s="60"/>
      <c r="AQ69" s="60"/>
      <c r="AR69" s="60"/>
      <c r="AS69" s="61"/>
    </row>
    <row r="70" spans="2:45" ht="31.9" customHeight="1" x14ac:dyDescent="0.25">
      <c r="B70" s="34"/>
      <c r="C70" s="35"/>
      <c r="D70" s="35"/>
      <c r="E70" s="35"/>
      <c r="F70" s="35"/>
      <c r="G70" s="35"/>
      <c r="H70" s="29" t="s">
        <v>34</v>
      </c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31">
        <v>235</v>
      </c>
      <c r="AA70" s="31"/>
      <c r="AB70" s="31"/>
      <c r="AC70" s="31"/>
      <c r="AD70" s="30" t="s">
        <v>107</v>
      </c>
      <c r="AE70" s="30"/>
      <c r="AF70" s="30"/>
      <c r="AG70" s="30"/>
      <c r="AH70" s="30"/>
      <c r="AI70" s="30"/>
      <c r="AJ70" s="31">
        <f t="shared" si="18"/>
        <v>235</v>
      </c>
      <c r="AK70" s="31"/>
      <c r="AL70" s="31"/>
      <c r="AM70" s="31"/>
      <c r="AN70" s="31"/>
      <c r="AO70" s="59">
        <f t="shared" si="19"/>
        <v>0</v>
      </c>
      <c r="AP70" s="60"/>
      <c r="AQ70" s="60"/>
      <c r="AR70" s="60"/>
      <c r="AS70" s="61"/>
    </row>
    <row r="71" spans="2:45" ht="31.9" customHeight="1" x14ac:dyDescent="0.25">
      <c r="B71" s="138" t="s">
        <v>117</v>
      </c>
      <c r="C71" s="139"/>
      <c r="D71" s="139"/>
      <c r="E71" s="139"/>
      <c r="F71" s="139"/>
      <c r="G71" s="139"/>
      <c r="H71" s="124" t="s">
        <v>35</v>
      </c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5">
        <v>379</v>
      </c>
      <c r="AA71" s="125"/>
      <c r="AB71" s="125"/>
      <c r="AC71" s="125"/>
      <c r="AD71" s="126" t="s">
        <v>107</v>
      </c>
      <c r="AE71" s="126"/>
      <c r="AF71" s="126"/>
      <c r="AG71" s="126"/>
      <c r="AH71" s="126"/>
      <c r="AI71" s="126"/>
      <c r="AJ71" s="125">
        <f t="shared" si="18"/>
        <v>379</v>
      </c>
      <c r="AK71" s="125"/>
      <c r="AL71" s="125"/>
      <c r="AM71" s="125"/>
      <c r="AN71" s="125"/>
      <c r="AO71" s="127">
        <v>0</v>
      </c>
      <c r="AP71" s="128"/>
      <c r="AQ71" s="128"/>
      <c r="AR71" s="128"/>
      <c r="AS71" s="129"/>
    </row>
    <row r="72" spans="2:45" ht="31.9" customHeight="1" x14ac:dyDescent="0.25">
      <c r="B72" s="34"/>
      <c r="C72" s="35"/>
      <c r="D72" s="35"/>
      <c r="E72" s="35"/>
      <c r="F72" s="35"/>
      <c r="G72" s="35"/>
      <c r="H72" s="29" t="s">
        <v>36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31">
        <v>410</v>
      </c>
      <c r="AA72" s="31"/>
      <c r="AB72" s="31"/>
      <c r="AC72" s="31"/>
      <c r="AD72" s="30" t="s">
        <v>107</v>
      </c>
      <c r="AE72" s="30"/>
      <c r="AF72" s="30"/>
      <c r="AG72" s="30"/>
      <c r="AH72" s="30"/>
      <c r="AI72" s="30"/>
      <c r="AJ72" s="31">
        <f t="shared" si="18"/>
        <v>410</v>
      </c>
      <c r="AK72" s="31"/>
      <c r="AL72" s="31"/>
      <c r="AM72" s="31"/>
      <c r="AN72" s="31"/>
      <c r="AO72" s="59">
        <f t="shared" si="19"/>
        <v>0</v>
      </c>
      <c r="AP72" s="60"/>
      <c r="AQ72" s="60"/>
      <c r="AR72" s="60"/>
      <c r="AS72" s="61"/>
    </row>
    <row r="73" spans="2:45" ht="31.9" customHeight="1" x14ac:dyDescent="0.25">
      <c r="B73" s="34"/>
      <c r="C73" s="35"/>
      <c r="D73" s="35"/>
      <c r="E73" s="35"/>
      <c r="F73" s="35"/>
      <c r="G73" s="35"/>
      <c r="H73" s="29" t="s">
        <v>37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31">
        <v>555</v>
      </c>
      <c r="AA73" s="31"/>
      <c r="AB73" s="31"/>
      <c r="AC73" s="31"/>
      <c r="AD73" s="30" t="s">
        <v>107</v>
      </c>
      <c r="AE73" s="30"/>
      <c r="AF73" s="30"/>
      <c r="AG73" s="30"/>
      <c r="AH73" s="30"/>
      <c r="AI73" s="30"/>
      <c r="AJ73" s="31">
        <f t="shared" si="18"/>
        <v>555</v>
      </c>
      <c r="AK73" s="31"/>
      <c r="AL73" s="31"/>
      <c r="AM73" s="31"/>
      <c r="AN73" s="31"/>
      <c r="AO73" s="59">
        <f t="shared" si="19"/>
        <v>0</v>
      </c>
      <c r="AP73" s="60"/>
      <c r="AQ73" s="60"/>
      <c r="AR73" s="60"/>
      <c r="AS73" s="61"/>
    </row>
    <row r="74" spans="2:45" ht="31.9" customHeight="1" x14ac:dyDescent="0.25">
      <c r="B74" s="34"/>
      <c r="C74" s="35"/>
      <c r="D74" s="35"/>
      <c r="E74" s="35"/>
      <c r="F74" s="35"/>
      <c r="G74" s="35"/>
      <c r="H74" s="29" t="s">
        <v>28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31">
        <v>685</v>
      </c>
      <c r="AA74" s="31"/>
      <c r="AB74" s="31"/>
      <c r="AC74" s="31"/>
      <c r="AD74" s="30" t="s">
        <v>107</v>
      </c>
      <c r="AE74" s="30"/>
      <c r="AF74" s="30"/>
      <c r="AG74" s="30"/>
      <c r="AH74" s="30"/>
      <c r="AI74" s="30"/>
      <c r="AJ74" s="31">
        <f t="shared" si="18"/>
        <v>685</v>
      </c>
      <c r="AK74" s="31"/>
      <c r="AL74" s="31"/>
      <c r="AM74" s="31"/>
      <c r="AN74" s="31"/>
      <c r="AO74" s="59">
        <f t="shared" si="19"/>
        <v>0</v>
      </c>
      <c r="AP74" s="60"/>
      <c r="AQ74" s="60"/>
      <c r="AR74" s="60"/>
      <c r="AS74" s="61"/>
    </row>
    <row r="75" spans="2:45" ht="45" customHeight="1" x14ac:dyDescent="0.25">
      <c r="B75" s="138" t="s">
        <v>117</v>
      </c>
      <c r="C75" s="139"/>
      <c r="D75" s="139"/>
      <c r="E75" s="139"/>
      <c r="F75" s="139"/>
      <c r="G75" s="139"/>
      <c r="H75" s="142" t="s">
        <v>38</v>
      </c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3">
        <v>675</v>
      </c>
      <c r="AA75" s="143"/>
      <c r="AB75" s="143"/>
      <c r="AC75" s="143"/>
      <c r="AD75" s="144" t="s">
        <v>107</v>
      </c>
      <c r="AE75" s="144"/>
      <c r="AF75" s="144"/>
      <c r="AG75" s="144"/>
      <c r="AH75" s="144"/>
      <c r="AI75" s="144"/>
      <c r="AJ75" s="143">
        <f t="shared" si="18"/>
        <v>675</v>
      </c>
      <c r="AK75" s="143"/>
      <c r="AL75" s="143"/>
      <c r="AM75" s="143"/>
      <c r="AN75" s="143"/>
      <c r="AO75" s="145">
        <v>0</v>
      </c>
      <c r="AP75" s="146"/>
      <c r="AQ75" s="146"/>
      <c r="AR75" s="146"/>
      <c r="AS75" s="147"/>
    </row>
    <row r="76" spans="2:45" ht="18.600000000000001" customHeight="1" x14ac:dyDescent="0.25">
      <c r="B76" s="14" t="s">
        <v>110</v>
      </c>
      <c r="C76" s="15"/>
      <c r="D76" s="15"/>
      <c r="E76" s="15"/>
      <c r="F76" s="15"/>
      <c r="G76" s="15"/>
      <c r="H76" s="16" t="s">
        <v>102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7"/>
    </row>
    <row r="77" spans="2:45" ht="31.9" customHeight="1" x14ac:dyDescent="0.25">
      <c r="B77" s="18"/>
      <c r="C77" s="19"/>
      <c r="D77" s="19"/>
      <c r="E77" s="19"/>
      <c r="F77" s="19"/>
      <c r="G77" s="19"/>
      <c r="H77" s="20" t="s">
        <v>31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1">
        <v>379</v>
      </c>
      <c r="AA77" s="21"/>
      <c r="AB77" s="21"/>
      <c r="AC77" s="21"/>
      <c r="AD77" s="33" t="s">
        <v>107</v>
      </c>
      <c r="AE77" s="33"/>
      <c r="AF77" s="33"/>
      <c r="AG77" s="33"/>
      <c r="AH77" s="33"/>
      <c r="AI77" s="33"/>
      <c r="AJ77" s="21">
        <f t="shared" ref="AJ77" si="20">IF(AD77="NON APPLICABLE",Z77,IF(AD77="REMISE CLUB 5%",Z77*0.95,IF(AD77="REMISE QTTE 10%",Z77*0.9,IF(AD77="REMISE QTTE 15%",Z77*0.85,))))</f>
        <v>379</v>
      </c>
      <c r="AK77" s="21"/>
      <c r="AL77" s="21"/>
      <c r="AM77" s="21"/>
      <c r="AN77" s="21"/>
      <c r="AO77" s="26">
        <f t="shared" ref="AO77" si="21">+B77*AJ77</f>
        <v>0</v>
      </c>
      <c r="AP77" s="26"/>
      <c r="AQ77" s="26"/>
      <c r="AR77" s="26"/>
      <c r="AS77" s="121"/>
    </row>
    <row r="78" spans="2:45" ht="31.9" customHeight="1" x14ac:dyDescent="0.25">
      <c r="B78" s="22"/>
      <c r="C78" s="23"/>
      <c r="D78" s="23"/>
      <c r="E78" s="23"/>
      <c r="F78" s="23"/>
      <c r="G78" s="23"/>
      <c r="H78" s="24" t="s">
        <v>20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5"/>
      <c r="AA78" s="25"/>
      <c r="AB78" s="25"/>
      <c r="AC78" s="25"/>
      <c r="AD78" s="32"/>
      <c r="AE78" s="32"/>
      <c r="AF78" s="32"/>
      <c r="AG78" s="32"/>
      <c r="AH78" s="32"/>
      <c r="AI78" s="32"/>
      <c r="AJ78" s="25"/>
      <c r="AK78" s="25"/>
      <c r="AL78" s="25"/>
      <c r="AM78" s="25"/>
      <c r="AN78" s="25"/>
      <c r="AO78" s="36"/>
      <c r="AP78" s="36"/>
      <c r="AQ78" s="36"/>
      <c r="AR78" s="36"/>
      <c r="AS78" s="122"/>
    </row>
    <row r="79" spans="2:45" ht="18.600000000000001" customHeight="1" x14ac:dyDescent="0.25">
      <c r="B79" s="14" t="s">
        <v>110</v>
      </c>
      <c r="C79" s="15"/>
      <c r="D79" s="15"/>
      <c r="E79" s="15"/>
      <c r="F79" s="15"/>
      <c r="G79" s="15"/>
      <c r="H79" s="16" t="s">
        <v>47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7"/>
    </row>
    <row r="80" spans="2:45" ht="31.9" customHeight="1" x14ac:dyDescent="0.25">
      <c r="B80" s="18"/>
      <c r="C80" s="19"/>
      <c r="D80" s="19"/>
      <c r="E80" s="19"/>
      <c r="F80" s="19"/>
      <c r="G80" s="19"/>
      <c r="H80" s="20" t="s">
        <v>44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1">
        <v>59</v>
      </c>
      <c r="AA80" s="21"/>
      <c r="AB80" s="21"/>
      <c r="AC80" s="21"/>
      <c r="AD80" s="33" t="s">
        <v>107</v>
      </c>
      <c r="AE80" s="33"/>
      <c r="AF80" s="33"/>
      <c r="AG80" s="33"/>
      <c r="AH80" s="33"/>
      <c r="AI80" s="33"/>
      <c r="AJ80" s="21">
        <f t="shared" ref="AJ80:AJ84" si="22">IF(AD80="NON APPLICABLE",Z80,IF(AD80="REMISE CLUB 5%",Z80*0.95,IF(AD80="REMISE QTTE 10%",Z80*0.9,IF(AD80="REMISE QTTE 15%",Z80*0.85,))))</f>
        <v>59</v>
      </c>
      <c r="AK80" s="21"/>
      <c r="AL80" s="21"/>
      <c r="AM80" s="21"/>
      <c r="AN80" s="21"/>
      <c r="AO80" s="26">
        <f t="shared" ref="AO80:AO84" si="23">+B80*AJ80</f>
        <v>0</v>
      </c>
      <c r="AP80" s="27"/>
      <c r="AQ80" s="27"/>
      <c r="AR80" s="27"/>
      <c r="AS80" s="28"/>
    </row>
    <row r="81" spans="2:45" ht="31.9" customHeight="1" x14ac:dyDescent="0.25">
      <c r="B81" s="34"/>
      <c r="C81" s="35"/>
      <c r="D81" s="35"/>
      <c r="E81" s="35"/>
      <c r="F81" s="35"/>
      <c r="G81" s="35"/>
      <c r="H81" s="29" t="s">
        <v>45</v>
      </c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31">
        <v>69</v>
      </c>
      <c r="AA81" s="31"/>
      <c r="AB81" s="31"/>
      <c r="AC81" s="31"/>
      <c r="AD81" s="30" t="s">
        <v>107</v>
      </c>
      <c r="AE81" s="30"/>
      <c r="AF81" s="30"/>
      <c r="AG81" s="30"/>
      <c r="AH81" s="30"/>
      <c r="AI81" s="30"/>
      <c r="AJ81" s="31">
        <f t="shared" si="22"/>
        <v>69</v>
      </c>
      <c r="AK81" s="31"/>
      <c r="AL81" s="31"/>
      <c r="AM81" s="31"/>
      <c r="AN81" s="31"/>
      <c r="AO81" s="59">
        <f t="shared" si="23"/>
        <v>0</v>
      </c>
      <c r="AP81" s="60"/>
      <c r="AQ81" s="60"/>
      <c r="AR81" s="60"/>
      <c r="AS81" s="61"/>
    </row>
    <row r="82" spans="2:45" ht="31.9" customHeight="1" x14ac:dyDescent="0.25">
      <c r="B82" s="34"/>
      <c r="C82" s="35"/>
      <c r="D82" s="35"/>
      <c r="E82" s="35"/>
      <c r="F82" s="35"/>
      <c r="G82" s="35"/>
      <c r="H82" s="29" t="s">
        <v>103</v>
      </c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31">
        <v>65</v>
      </c>
      <c r="AA82" s="31"/>
      <c r="AB82" s="31"/>
      <c r="AC82" s="31"/>
      <c r="AD82" s="30" t="s">
        <v>107</v>
      </c>
      <c r="AE82" s="30"/>
      <c r="AF82" s="30"/>
      <c r="AG82" s="30"/>
      <c r="AH82" s="30"/>
      <c r="AI82" s="30"/>
      <c r="AJ82" s="31">
        <f t="shared" si="22"/>
        <v>65</v>
      </c>
      <c r="AK82" s="31"/>
      <c r="AL82" s="31"/>
      <c r="AM82" s="31"/>
      <c r="AN82" s="31"/>
      <c r="AO82" s="59">
        <f t="shared" si="23"/>
        <v>0</v>
      </c>
      <c r="AP82" s="60"/>
      <c r="AQ82" s="60"/>
      <c r="AR82" s="60"/>
      <c r="AS82" s="61"/>
    </row>
    <row r="83" spans="2:45" ht="31.9" customHeight="1" x14ac:dyDescent="0.25">
      <c r="B83" s="34"/>
      <c r="C83" s="35"/>
      <c r="D83" s="35"/>
      <c r="E83" s="35"/>
      <c r="F83" s="35"/>
      <c r="G83" s="35"/>
      <c r="H83" s="29" t="s">
        <v>46</v>
      </c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31">
        <v>59</v>
      </c>
      <c r="AA83" s="31"/>
      <c r="AB83" s="31"/>
      <c r="AC83" s="31"/>
      <c r="AD83" s="30" t="s">
        <v>107</v>
      </c>
      <c r="AE83" s="30"/>
      <c r="AF83" s="30"/>
      <c r="AG83" s="30"/>
      <c r="AH83" s="30"/>
      <c r="AI83" s="30"/>
      <c r="AJ83" s="31">
        <f t="shared" si="22"/>
        <v>59</v>
      </c>
      <c r="AK83" s="31"/>
      <c r="AL83" s="31"/>
      <c r="AM83" s="31"/>
      <c r="AN83" s="31"/>
      <c r="AO83" s="59">
        <f t="shared" si="23"/>
        <v>0</v>
      </c>
      <c r="AP83" s="60"/>
      <c r="AQ83" s="60"/>
      <c r="AR83" s="60"/>
      <c r="AS83" s="61"/>
    </row>
    <row r="84" spans="2:45" ht="31.9" customHeight="1" x14ac:dyDescent="0.25">
      <c r="B84" s="22"/>
      <c r="C84" s="23"/>
      <c r="D84" s="23"/>
      <c r="E84" s="23"/>
      <c r="F84" s="23"/>
      <c r="G84" s="23"/>
      <c r="H84" s="24" t="s">
        <v>104</v>
      </c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5">
        <v>5.9</v>
      </c>
      <c r="AA84" s="25"/>
      <c r="AB84" s="25"/>
      <c r="AC84" s="25"/>
      <c r="AD84" s="32" t="s">
        <v>107</v>
      </c>
      <c r="AE84" s="32"/>
      <c r="AF84" s="32"/>
      <c r="AG84" s="32"/>
      <c r="AH84" s="32"/>
      <c r="AI84" s="32"/>
      <c r="AJ84" s="25">
        <f t="shared" si="22"/>
        <v>5.9</v>
      </c>
      <c r="AK84" s="25"/>
      <c r="AL84" s="25"/>
      <c r="AM84" s="25"/>
      <c r="AN84" s="25"/>
      <c r="AO84" s="36">
        <f t="shared" si="23"/>
        <v>0</v>
      </c>
      <c r="AP84" s="37"/>
      <c r="AQ84" s="37"/>
      <c r="AR84" s="37"/>
      <c r="AS84" s="38"/>
    </row>
    <row r="85" spans="2:45" ht="18.600000000000001" customHeight="1" x14ac:dyDescent="0.25">
      <c r="B85" s="14" t="s">
        <v>110</v>
      </c>
      <c r="C85" s="15"/>
      <c r="D85" s="15"/>
      <c r="E85" s="15"/>
      <c r="F85" s="15"/>
      <c r="G85" s="15"/>
      <c r="H85" s="16" t="s">
        <v>54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7"/>
    </row>
    <row r="86" spans="2:45" ht="31.9" customHeight="1" x14ac:dyDescent="0.25">
      <c r="B86" s="18"/>
      <c r="C86" s="19"/>
      <c r="D86" s="19"/>
      <c r="E86" s="19"/>
      <c r="F86" s="19"/>
      <c r="G86" s="19"/>
      <c r="H86" s="20" t="s">
        <v>105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1">
        <v>179</v>
      </c>
      <c r="AA86" s="21">
        <v>179</v>
      </c>
      <c r="AB86" s="21">
        <v>179</v>
      </c>
      <c r="AC86" s="21">
        <v>179</v>
      </c>
      <c r="AD86" s="33" t="s">
        <v>107</v>
      </c>
      <c r="AE86" s="33"/>
      <c r="AF86" s="33"/>
      <c r="AG86" s="33"/>
      <c r="AH86" s="33"/>
      <c r="AI86" s="33"/>
      <c r="AJ86" s="21">
        <f t="shared" ref="AJ86:AJ87" si="24">IF(AD86="NON APPLICABLE",Z86,IF(AD86="REMISE CLUB 5%",Z86*0.95,IF(AD86="REMISE QTTE 10%",Z86*0.9,IF(AD86="REMISE QTTE 15%",Z86*0.85,))))</f>
        <v>179</v>
      </c>
      <c r="AK86" s="21"/>
      <c r="AL86" s="21"/>
      <c r="AM86" s="21"/>
      <c r="AN86" s="21"/>
      <c r="AO86" s="26">
        <f t="shared" ref="AO86:AO87" si="25">+B86*AJ86</f>
        <v>0</v>
      </c>
      <c r="AP86" s="27"/>
      <c r="AQ86" s="27"/>
      <c r="AR86" s="27"/>
      <c r="AS86" s="28"/>
    </row>
    <row r="87" spans="2:45" ht="31.9" customHeight="1" x14ac:dyDescent="0.25">
      <c r="B87" s="22"/>
      <c r="C87" s="23"/>
      <c r="D87" s="23"/>
      <c r="E87" s="23"/>
      <c r="F87" s="23"/>
      <c r="G87" s="23"/>
      <c r="H87" s="24" t="s">
        <v>106</v>
      </c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5">
        <v>35</v>
      </c>
      <c r="AA87" s="25">
        <v>35</v>
      </c>
      <c r="AB87" s="25">
        <v>35</v>
      </c>
      <c r="AC87" s="25">
        <v>35</v>
      </c>
      <c r="AD87" s="32" t="s">
        <v>107</v>
      </c>
      <c r="AE87" s="32"/>
      <c r="AF87" s="32"/>
      <c r="AG87" s="32"/>
      <c r="AH87" s="32"/>
      <c r="AI87" s="32"/>
      <c r="AJ87" s="25">
        <f t="shared" si="24"/>
        <v>35</v>
      </c>
      <c r="AK87" s="25"/>
      <c r="AL87" s="25"/>
      <c r="AM87" s="25"/>
      <c r="AN87" s="25"/>
      <c r="AO87" s="36">
        <f t="shared" si="25"/>
        <v>0</v>
      </c>
      <c r="AP87" s="37"/>
      <c r="AQ87" s="37"/>
      <c r="AR87" s="37"/>
      <c r="AS87" s="38"/>
    </row>
    <row r="88" spans="2:45" ht="18.600000000000001" customHeight="1" x14ac:dyDescent="0.25">
      <c r="B88" s="14" t="s">
        <v>110</v>
      </c>
      <c r="C88" s="15"/>
      <c r="D88" s="15"/>
      <c r="E88" s="15"/>
      <c r="F88" s="15"/>
      <c r="G88" s="15"/>
      <c r="H88" s="16" t="s">
        <v>114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7"/>
    </row>
    <row r="89" spans="2:45" ht="31.9" customHeight="1" thickBot="1" x14ac:dyDescent="0.3">
      <c r="B89" s="57">
        <v>1</v>
      </c>
      <c r="C89" s="58"/>
      <c r="D89" s="58"/>
      <c r="E89" s="58"/>
      <c r="F89" s="58"/>
      <c r="G89" s="58"/>
      <c r="H89" s="39" t="s">
        <v>115</v>
      </c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40">
        <v>0</v>
      </c>
      <c r="AA89" s="40">
        <v>179</v>
      </c>
      <c r="AB89" s="40">
        <v>179</v>
      </c>
      <c r="AC89" s="40">
        <v>179</v>
      </c>
      <c r="AD89" s="120" t="s">
        <v>107</v>
      </c>
      <c r="AE89" s="120"/>
      <c r="AF89" s="120"/>
      <c r="AG89" s="120"/>
      <c r="AH89" s="120"/>
      <c r="AI89" s="120"/>
      <c r="AJ89" s="40">
        <f t="shared" ref="AJ89" si="26">IF(AD89="NON APPLICABLE",Z89,IF(AD89="REMISE CLUB 5%",Z89*0.95,IF(AD89="REMISE QTTE 10%",Z89*0.9,IF(AD89="REMISE QTTE 15%",Z89*0.85,))))</f>
        <v>0</v>
      </c>
      <c r="AK89" s="40"/>
      <c r="AL89" s="40"/>
      <c r="AM89" s="40"/>
      <c r="AN89" s="40"/>
      <c r="AO89" s="99">
        <f t="shared" ref="AO89" si="27">+B89*AJ89</f>
        <v>0</v>
      </c>
      <c r="AP89" s="100"/>
      <c r="AQ89" s="100"/>
      <c r="AR89" s="100"/>
      <c r="AS89" s="101"/>
    </row>
    <row r="90" spans="2:45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102" t="s">
        <v>9</v>
      </c>
      <c r="AI90" s="103"/>
      <c r="AJ90" s="103"/>
      <c r="AK90" s="103"/>
      <c r="AL90" s="103"/>
      <c r="AM90" s="103"/>
      <c r="AN90" s="103"/>
      <c r="AO90" s="117">
        <f>SUM(AO18:AS89)</f>
        <v>0</v>
      </c>
      <c r="AP90" s="118"/>
      <c r="AQ90" s="118"/>
      <c r="AR90" s="118"/>
      <c r="AS90" s="119"/>
    </row>
    <row r="91" spans="2:45" ht="15.75" thickBot="1" x14ac:dyDescent="0.3">
      <c r="B91" s="108" t="s">
        <v>10</v>
      </c>
      <c r="C91" s="108"/>
      <c r="D91" s="108"/>
      <c r="E91" s="108"/>
      <c r="F91" s="108"/>
      <c r="G91" s="108"/>
      <c r="H91" s="108"/>
      <c r="I91" s="108"/>
      <c r="J91" s="108"/>
      <c r="K91" s="108"/>
      <c r="L91" s="104"/>
      <c r="M91" s="104"/>
      <c r="N91" s="104"/>
      <c r="O91" s="104"/>
      <c r="P91" s="104"/>
      <c r="Q91" s="104"/>
      <c r="R91" s="104"/>
      <c r="S91" s="104"/>
      <c r="T91" s="104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115" t="s">
        <v>108</v>
      </c>
      <c r="AI91" s="116"/>
      <c r="AJ91" s="116"/>
      <c r="AK91" s="116"/>
      <c r="AL91" s="116"/>
      <c r="AM91" s="116"/>
      <c r="AN91" s="116"/>
      <c r="AO91" s="112">
        <f>+AO90-(AO90/1.2)</f>
        <v>0</v>
      </c>
      <c r="AP91" s="113"/>
      <c r="AQ91" s="113"/>
      <c r="AR91" s="113"/>
      <c r="AS91" s="114"/>
    </row>
    <row r="92" spans="2:45" x14ac:dyDescent="0.25">
      <c r="B92" s="53" t="s">
        <v>11</v>
      </c>
      <c r="C92" s="53"/>
      <c r="D92" s="53"/>
      <c r="E92" s="53"/>
      <c r="F92" s="53"/>
      <c r="G92" s="53"/>
      <c r="H92" s="53"/>
      <c r="I92" s="53"/>
      <c r="J92" s="53"/>
      <c r="K92" s="53"/>
      <c r="L92" s="105">
        <f>+AO90*0.2</f>
        <v>0</v>
      </c>
      <c r="M92" s="105"/>
      <c r="N92" s="105"/>
      <c r="O92" s="105"/>
      <c r="P92" s="105"/>
      <c r="Q92" s="105"/>
      <c r="R92" s="105"/>
      <c r="S92" s="105"/>
      <c r="T92" s="10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2:45" x14ac:dyDescent="0.25">
      <c r="B93" s="53" t="s">
        <v>12</v>
      </c>
      <c r="C93" s="53"/>
      <c r="D93" s="53"/>
      <c r="E93" s="53"/>
      <c r="F93" s="53"/>
      <c r="G93" s="53"/>
      <c r="H93" s="53"/>
      <c r="I93" s="53"/>
      <c r="J93" s="53"/>
      <c r="K93" s="53"/>
      <c r="L93" s="106">
        <f>+AO90-L92</f>
        <v>0</v>
      </c>
      <c r="M93" s="107"/>
      <c r="N93" s="107"/>
      <c r="O93" s="107"/>
      <c r="P93" s="107"/>
      <c r="Q93" s="107"/>
      <c r="R93" s="107"/>
      <c r="S93" s="107"/>
      <c r="T93" s="107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2:45" ht="9.6" customHeight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2:45" x14ac:dyDescent="0.25">
      <c r="B95" s="108" t="s">
        <v>13</v>
      </c>
      <c r="C95" s="108"/>
      <c r="D95" s="108"/>
      <c r="E95" s="108"/>
      <c r="F95" s="108"/>
      <c r="G95" s="108"/>
      <c r="H95" s="108"/>
      <c r="I95" s="108"/>
      <c r="J95" s="108"/>
      <c r="K95" s="108"/>
      <c r="L95" s="6"/>
      <c r="M95" s="6"/>
      <c r="N95" s="6"/>
      <c r="O95" s="6"/>
      <c r="P95" s="6"/>
      <c r="Q95" s="6"/>
      <c r="R95" s="6"/>
      <c r="S95" s="6"/>
      <c r="T95" s="6"/>
      <c r="U95" s="5"/>
      <c r="V95" s="5"/>
      <c r="W95" s="5"/>
      <c r="X95" s="5"/>
      <c r="Y95" s="5"/>
      <c r="Z95" s="5"/>
      <c r="AA95" s="5"/>
      <c r="AB95" s="5"/>
      <c r="AC95" s="5"/>
      <c r="AD95" s="91" t="s">
        <v>112</v>
      </c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3"/>
    </row>
    <row r="96" spans="2:45" x14ac:dyDescent="0.25">
      <c r="B96" s="53" t="s">
        <v>109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7"/>
      <c r="R96" s="7"/>
      <c r="S96" s="7"/>
      <c r="T96" s="7"/>
      <c r="U96" s="5"/>
      <c r="V96" s="5"/>
      <c r="W96" s="5"/>
      <c r="X96" s="5"/>
      <c r="Y96" s="5"/>
      <c r="Z96" s="5"/>
      <c r="AA96" s="5"/>
      <c r="AB96" s="5"/>
      <c r="AC96" s="5"/>
      <c r="AD96" s="91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3"/>
    </row>
    <row r="97" spans="2:45" x14ac:dyDescent="0.25">
      <c r="B97" s="53" t="s">
        <v>17</v>
      </c>
      <c r="C97" s="53"/>
      <c r="D97" s="53"/>
      <c r="E97" s="53"/>
      <c r="F97" s="53"/>
      <c r="G97" s="53"/>
      <c r="H97" s="53"/>
      <c r="I97" s="53"/>
      <c r="J97" s="53"/>
      <c r="K97" s="53"/>
      <c r="L97" s="5"/>
      <c r="M97" s="5"/>
      <c r="N97" s="95" t="s">
        <v>16</v>
      </c>
      <c r="O97" s="95"/>
      <c r="P97" s="95"/>
      <c r="Q97" s="95"/>
      <c r="R97" s="5"/>
      <c r="S97" s="95" t="s">
        <v>18</v>
      </c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1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3"/>
    </row>
    <row r="98" spans="2:45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94" t="s">
        <v>14</v>
      </c>
      <c r="O98" s="94"/>
      <c r="P98" s="94"/>
      <c r="Q98" s="94"/>
      <c r="R98" s="5"/>
      <c r="S98" s="96" t="s">
        <v>29</v>
      </c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09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1"/>
    </row>
    <row r="99" spans="2:45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94" t="s">
        <v>15</v>
      </c>
      <c r="O99" s="94"/>
      <c r="P99" s="94"/>
      <c r="Q99" s="94"/>
      <c r="R99" s="5"/>
      <c r="S99" s="96" t="s">
        <v>30</v>
      </c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109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1"/>
    </row>
    <row r="100" spans="2:45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8"/>
      <c r="O100" s="8"/>
      <c r="P100" s="8"/>
      <c r="Q100" s="8"/>
      <c r="R100" s="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109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1"/>
    </row>
    <row r="101" spans="2:45" x14ac:dyDescent="0.25">
      <c r="B101" s="54" t="s">
        <v>111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6"/>
      <c r="AD101" s="109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1"/>
    </row>
    <row r="102" spans="2:45" x14ac:dyDescent="0.25"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6"/>
      <c r="AD102" s="109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1"/>
    </row>
    <row r="103" spans="2:45" x14ac:dyDescent="0.25"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6"/>
      <c r="AD103" s="109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1"/>
    </row>
    <row r="104" spans="2:45" x14ac:dyDescent="0.25"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6"/>
      <c r="AD104" s="109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1"/>
    </row>
    <row r="105" spans="2:45" x14ac:dyDescent="0.25"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6"/>
      <c r="AD105" s="109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1"/>
    </row>
    <row r="106" spans="2:45" x14ac:dyDescent="0.25"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6"/>
      <c r="AD106" s="109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1"/>
    </row>
    <row r="107" spans="2:45" x14ac:dyDescent="0.25">
      <c r="B107" s="9"/>
      <c r="C107" s="9"/>
      <c r="D107" s="9"/>
      <c r="E107" s="9"/>
      <c r="F107" s="9"/>
      <c r="G107" s="9"/>
      <c r="H107" s="9"/>
      <c r="I107" s="9"/>
      <c r="J107" s="9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</row>
    <row r="108" spans="2:45" ht="14.45" customHeight="1" x14ac:dyDescent="0.25">
      <c r="B108" s="97" t="s">
        <v>4</v>
      </c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</row>
    <row r="109" spans="2:45" x14ac:dyDescent="0.25">
      <c r="B109" s="90" t="s">
        <v>19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</sheetData>
  <sheetProtection algorithmName="SHA-512" hashValue="JZgNKs/mF8qhaUmOqjdeCJY7ZJKE4ARZxAUWMFkClSW13IR22ACdFn2PwtKNWmcG5BzwGaYmkIJbQxBo3GKIBg==" saltValue="7l4d3Ow82oYL/A32K2C+TQ==" spinCount="100000" sheet="1" objects="1" scenarios="1"/>
  <mergeCells count="430">
    <mergeCell ref="Z84:AC84"/>
    <mergeCell ref="H84:Y84"/>
    <mergeCell ref="B2:R2"/>
    <mergeCell ref="B3:R3"/>
    <mergeCell ref="B8:K8"/>
    <mergeCell ref="Z57:AC57"/>
    <mergeCell ref="Z61:AC61"/>
    <mergeCell ref="Z67:AC67"/>
    <mergeCell ref="Z65:AC65"/>
    <mergeCell ref="Z75:AC75"/>
    <mergeCell ref="Z34:AC34"/>
    <mergeCell ref="Z35:AC35"/>
    <mergeCell ref="Z51:AC51"/>
    <mergeCell ref="Z69:AC69"/>
    <mergeCell ref="Z68:AC68"/>
    <mergeCell ref="Z71:AC71"/>
    <mergeCell ref="Z70:AC70"/>
    <mergeCell ref="Z73:AC73"/>
    <mergeCell ref="Z72:AC72"/>
    <mergeCell ref="Z58:AC58"/>
    <mergeCell ref="Z59:AC59"/>
    <mergeCell ref="Z62:AC62"/>
    <mergeCell ref="Z63:AC63"/>
    <mergeCell ref="Z48:AC48"/>
    <mergeCell ref="AO48:AS48"/>
    <mergeCell ref="AO39:AS39"/>
    <mergeCell ref="AO65:AS65"/>
    <mergeCell ref="AO34:AS34"/>
    <mergeCell ref="AO37:AS37"/>
    <mergeCell ref="AO38:AS38"/>
    <mergeCell ref="AO40:AS40"/>
    <mergeCell ref="AO41:AS41"/>
    <mergeCell ref="AO42:AS42"/>
    <mergeCell ref="AO43:AS43"/>
    <mergeCell ref="AO59:AS59"/>
    <mergeCell ref="AO61:AS61"/>
    <mergeCell ref="AO62:AS62"/>
    <mergeCell ref="AO63:AS63"/>
    <mergeCell ref="AO55:AS55"/>
    <mergeCell ref="AO35:AS35"/>
    <mergeCell ref="Z56:AC56"/>
    <mergeCell ref="AO56:AS56"/>
    <mergeCell ref="AO58:AS58"/>
    <mergeCell ref="Z55:AC55"/>
    <mergeCell ref="AD63:AI63"/>
    <mergeCell ref="AO84:AS84"/>
    <mergeCell ref="AO66:AS66"/>
    <mergeCell ref="Z53:AC53"/>
    <mergeCell ref="AO57:AS57"/>
    <mergeCell ref="Z54:AC54"/>
    <mergeCell ref="AO54:AS54"/>
    <mergeCell ref="AD58:AI58"/>
    <mergeCell ref="AD59:AI59"/>
    <mergeCell ref="AD61:AI61"/>
    <mergeCell ref="AD62:AI62"/>
    <mergeCell ref="Z80:AC80"/>
    <mergeCell ref="Z81:AC81"/>
    <mergeCell ref="Z82:AC82"/>
    <mergeCell ref="Z83:AC83"/>
    <mergeCell ref="AJ69:AN69"/>
    <mergeCell ref="AJ71:AN71"/>
    <mergeCell ref="AJ70:AN70"/>
    <mergeCell ref="AD73:AI73"/>
    <mergeCell ref="AJ73:AN73"/>
    <mergeCell ref="AJ72:AN72"/>
    <mergeCell ref="AO81:AS81"/>
    <mergeCell ref="AO82:AS82"/>
    <mergeCell ref="AO83:AS83"/>
    <mergeCell ref="AO53:AS53"/>
    <mergeCell ref="AO67:AS67"/>
    <mergeCell ref="AO68:AS68"/>
    <mergeCell ref="AO69:AS69"/>
    <mergeCell ref="AO70:AS70"/>
    <mergeCell ref="AO71:AS71"/>
    <mergeCell ref="AO72:AS72"/>
    <mergeCell ref="AO73:AS73"/>
    <mergeCell ref="AH91:AN91"/>
    <mergeCell ref="AO90:AS90"/>
    <mergeCell ref="AO80:AS80"/>
    <mergeCell ref="AO75:AS75"/>
    <mergeCell ref="AD84:AI84"/>
    <mergeCell ref="AD89:AI89"/>
    <mergeCell ref="AJ74:AN74"/>
    <mergeCell ref="AJ75:AN75"/>
    <mergeCell ref="AO77:AS78"/>
    <mergeCell ref="AD65:AI65"/>
    <mergeCell ref="AD66:AI66"/>
    <mergeCell ref="AD53:AI53"/>
    <mergeCell ref="AD54:AI54"/>
    <mergeCell ref="AD55:AI55"/>
    <mergeCell ref="AD56:AI56"/>
    <mergeCell ref="AD57:AI57"/>
    <mergeCell ref="B93:K93"/>
    <mergeCell ref="L91:T91"/>
    <mergeCell ref="L92:T92"/>
    <mergeCell ref="L93:T93"/>
    <mergeCell ref="B95:K95"/>
    <mergeCell ref="AD98:AS106"/>
    <mergeCell ref="B91:K91"/>
    <mergeCell ref="B92:K92"/>
    <mergeCell ref="AO91:AS91"/>
    <mergeCell ref="Z37:AC37"/>
    <mergeCell ref="AD37:AI37"/>
    <mergeCell ref="H37:Y37"/>
    <mergeCell ref="Z36:AC36"/>
    <mergeCell ref="AO36:AS36"/>
    <mergeCell ref="AO49:AS49"/>
    <mergeCell ref="B109:AS109"/>
    <mergeCell ref="AD95:AS97"/>
    <mergeCell ref="N99:Q99"/>
    <mergeCell ref="N97:Q97"/>
    <mergeCell ref="S97:AC97"/>
    <mergeCell ref="S98:AC98"/>
    <mergeCell ref="S99:AC99"/>
    <mergeCell ref="B97:K97"/>
    <mergeCell ref="N98:Q98"/>
    <mergeCell ref="B108:AS108"/>
    <mergeCell ref="Z44:AC44"/>
    <mergeCell ref="AO44:AS44"/>
    <mergeCell ref="AO89:AS89"/>
    <mergeCell ref="Z66:AC66"/>
    <mergeCell ref="Z49:AC49"/>
    <mergeCell ref="AO74:AS74"/>
    <mergeCell ref="Z74:AC74"/>
    <mergeCell ref="AH90:AN90"/>
    <mergeCell ref="Z42:AC42"/>
    <mergeCell ref="H42:Y42"/>
    <mergeCell ref="Z41:AC41"/>
    <mergeCell ref="H41:Y41"/>
    <mergeCell ref="Z40:AC40"/>
    <mergeCell ref="H40:Y40"/>
    <mergeCell ref="Z39:AC39"/>
    <mergeCell ref="H39:Y39"/>
    <mergeCell ref="Z38:AC38"/>
    <mergeCell ref="H38:Y38"/>
    <mergeCell ref="B16:G16"/>
    <mergeCell ref="W1:AS1"/>
    <mergeCell ref="W7:AC7"/>
    <mergeCell ref="W8:AC8"/>
    <mergeCell ref="W9:AC9"/>
    <mergeCell ref="W10:AC12"/>
    <mergeCell ref="AD10:AS12"/>
    <mergeCell ref="AD5:AS5"/>
    <mergeCell ref="AD6:AS6"/>
    <mergeCell ref="AD7:AS7"/>
    <mergeCell ref="AD8:AS8"/>
    <mergeCell ref="AD9:AS9"/>
    <mergeCell ref="W2:AS2"/>
    <mergeCell ref="W3:AS3"/>
    <mergeCell ref="AO28:AS28"/>
    <mergeCell ref="B9:T9"/>
    <mergeCell ref="B10:T12"/>
    <mergeCell ref="W4:AS4"/>
    <mergeCell ref="AD16:AI16"/>
    <mergeCell ref="AD18:AI18"/>
    <mergeCell ref="AD19:AI19"/>
    <mergeCell ref="H16:Y16"/>
    <mergeCell ref="H18:Y18"/>
    <mergeCell ref="H19:Y19"/>
    <mergeCell ref="W6:AC6"/>
    <mergeCell ref="W5:AC5"/>
    <mergeCell ref="Z19:AC19"/>
    <mergeCell ref="AO19:AS19"/>
    <mergeCell ref="AO16:AS16"/>
    <mergeCell ref="AO18:AS18"/>
    <mergeCell ref="O14:AS14"/>
    <mergeCell ref="Z16:AC16"/>
    <mergeCell ref="Z18:AC18"/>
    <mergeCell ref="B14:N14"/>
    <mergeCell ref="L8:T8"/>
    <mergeCell ref="B4:R4"/>
    <mergeCell ref="B5:R5"/>
    <mergeCell ref="B6:R6"/>
    <mergeCell ref="AD43:AI43"/>
    <mergeCell ref="AJ43:AN43"/>
    <mergeCell ref="AJ46:AN46"/>
    <mergeCell ref="AO46:AS46"/>
    <mergeCell ref="AD38:AI38"/>
    <mergeCell ref="AD40:AI40"/>
    <mergeCell ref="AD41:AI41"/>
    <mergeCell ref="AD42:AI42"/>
    <mergeCell ref="AD34:AI34"/>
    <mergeCell ref="AD35:AI35"/>
    <mergeCell ref="AD44:AI44"/>
    <mergeCell ref="AD36:AI36"/>
    <mergeCell ref="AD46:AI46"/>
    <mergeCell ref="AO45:AS45"/>
    <mergeCell ref="AO51:AS51"/>
    <mergeCell ref="B80:G80"/>
    <mergeCell ref="B81:G81"/>
    <mergeCell ref="B82:G82"/>
    <mergeCell ref="B83:G83"/>
    <mergeCell ref="B84:G84"/>
    <mergeCell ref="B77:G78"/>
    <mergeCell ref="B96:P96"/>
    <mergeCell ref="B101:AC106"/>
    <mergeCell ref="B76:G76"/>
    <mergeCell ref="B88:G88"/>
    <mergeCell ref="B85:G85"/>
    <mergeCell ref="B86:G86"/>
    <mergeCell ref="B87:G87"/>
    <mergeCell ref="H78:Y78"/>
    <mergeCell ref="Z77:AC78"/>
    <mergeCell ref="H77:Y77"/>
    <mergeCell ref="Z89:AC89"/>
    <mergeCell ref="B89:G89"/>
    <mergeCell ref="B79:G79"/>
    <mergeCell ref="B58:G58"/>
    <mergeCell ref="B74:G74"/>
    <mergeCell ref="B75:G75"/>
    <mergeCell ref="B65:G65"/>
    <mergeCell ref="B43:G43"/>
    <mergeCell ref="B47:G47"/>
    <mergeCell ref="B49:G49"/>
    <mergeCell ref="B48:G48"/>
    <mergeCell ref="B53:G53"/>
    <mergeCell ref="B54:G54"/>
    <mergeCell ref="B55:G55"/>
    <mergeCell ref="B56:G56"/>
    <mergeCell ref="B57:G57"/>
    <mergeCell ref="B51:G51"/>
    <mergeCell ref="B45:G45"/>
    <mergeCell ref="B66:G66"/>
    <mergeCell ref="B67:G67"/>
    <mergeCell ref="B68:G68"/>
    <mergeCell ref="B69:G69"/>
    <mergeCell ref="B70:G70"/>
    <mergeCell ref="B71:G71"/>
    <mergeCell ref="B72:G72"/>
    <mergeCell ref="B73:G73"/>
    <mergeCell ref="B46:G46"/>
    <mergeCell ref="B60:G60"/>
    <mergeCell ref="B64:G64"/>
    <mergeCell ref="B59:G59"/>
    <mergeCell ref="B61:G61"/>
    <mergeCell ref="B62:G62"/>
    <mergeCell ref="B63:G63"/>
    <mergeCell ref="B18:G18"/>
    <mergeCell ref="B19:G19"/>
    <mergeCell ref="B31:G31"/>
    <mergeCell ref="B32:G32"/>
    <mergeCell ref="AD24:AI24"/>
    <mergeCell ref="B30:G30"/>
    <mergeCell ref="H30:Y30"/>
    <mergeCell ref="Z30:AC30"/>
    <mergeCell ref="H31:Y31"/>
    <mergeCell ref="Z31:AC31"/>
    <mergeCell ref="Z21:AC21"/>
    <mergeCell ref="AD21:AI21"/>
    <mergeCell ref="B22:G22"/>
    <mergeCell ref="AD30:AI30"/>
    <mergeCell ref="AD31:AI31"/>
    <mergeCell ref="AD25:AI25"/>
    <mergeCell ref="AD27:AI27"/>
    <mergeCell ref="AD28:AI28"/>
    <mergeCell ref="Z43:AC43"/>
    <mergeCell ref="H43:Y43"/>
    <mergeCell ref="Z46:AC46"/>
    <mergeCell ref="AJ16:AN16"/>
    <mergeCell ref="AJ18:AN18"/>
    <mergeCell ref="AJ19:AN19"/>
    <mergeCell ref="AJ39:AN39"/>
    <mergeCell ref="AJ40:AN40"/>
    <mergeCell ref="AJ41:AN41"/>
    <mergeCell ref="AJ42:AN42"/>
    <mergeCell ref="AJ34:AN34"/>
    <mergeCell ref="AJ35:AN35"/>
    <mergeCell ref="AJ36:AN36"/>
    <mergeCell ref="AJ37:AN37"/>
    <mergeCell ref="AJ38:AN38"/>
    <mergeCell ref="AJ24:AN24"/>
    <mergeCell ref="H22:Y22"/>
    <mergeCell ref="Z22:AC22"/>
    <mergeCell ref="AD22:AI22"/>
    <mergeCell ref="AJ22:AN22"/>
    <mergeCell ref="H45:Y45"/>
    <mergeCell ref="Z45:AC45"/>
    <mergeCell ref="AD45:AI45"/>
    <mergeCell ref="AJ45:AN45"/>
    <mergeCell ref="AJ51:AN51"/>
    <mergeCell ref="AJ80:AN80"/>
    <mergeCell ref="AJ81:AN81"/>
    <mergeCell ref="AJ82:AN82"/>
    <mergeCell ref="AJ83:AN83"/>
    <mergeCell ref="AJ84:AN84"/>
    <mergeCell ref="AJ59:AN59"/>
    <mergeCell ref="AJ61:AN61"/>
    <mergeCell ref="AJ62:AN62"/>
    <mergeCell ref="AJ63:AN63"/>
    <mergeCell ref="AJ65:AN65"/>
    <mergeCell ref="AJ66:AN66"/>
    <mergeCell ref="AJ67:AN67"/>
    <mergeCell ref="AJ68:AN68"/>
    <mergeCell ref="AJ53:AN53"/>
    <mergeCell ref="AJ54:AN54"/>
    <mergeCell ref="AJ55:AN55"/>
    <mergeCell ref="AJ56:AN56"/>
    <mergeCell ref="AJ57:AN57"/>
    <mergeCell ref="AJ58:AN58"/>
    <mergeCell ref="H76:AS76"/>
    <mergeCell ref="H79:AS79"/>
    <mergeCell ref="H65:Y65"/>
    <mergeCell ref="H66:Y66"/>
    <mergeCell ref="H67:Y67"/>
    <mergeCell ref="H68:Y68"/>
    <mergeCell ref="H69:Y69"/>
    <mergeCell ref="H70:Y70"/>
    <mergeCell ref="H71:Y71"/>
    <mergeCell ref="H72:Y72"/>
    <mergeCell ref="H73:Y73"/>
    <mergeCell ref="AD74:AI74"/>
    <mergeCell ref="AD75:AI75"/>
    <mergeCell ref="AD67:AI67"/>
    <mergeCell ref="AD68:AI68"/>
    <mergeCell ref="AD69:AI69"/>
    <mergeCell ref="AD70:AI70"/>
    <mergeCell ref="AD71:AI71"/>
    <mergeCell ref="AD72:AI72"/>
    <mergeCell ref="H74:Y74"/>
    <mergeCell ref="H75:Y75"/>
    <mergeCell ref="H51:Y51"/>
    <mergeCell ref="H80:Y80"/>
    <mergeCell ref="H81:Y81"/>
    <mergeCell ref="H82:Y82"/>
    <mergeCell ref="H83:Y83"/>
    <mergeCell ref="AD77:AI78"/>
    <mergeCell ref="AJ77:AN78"/>
    <mergeCell ref="H58:Y58"/>
    <mergeCell ref="H59:Y59"/>
    <mergeCell ref="H61:Y61"/>
    <mergeCell ref="H62:Y62"/>
    <mergeCell ref="H63:Y63"/>
    <mergeCell ref="H53:Y53"/>
    <mergeCell ref="H54:Y54"/>
    <mergeCell ref="H55:Y55"/>
    <mergeCell ref="H56:Y56"/>
    <mergeCell ref="H57:Y57"/>
    <mergeCell ref="AD51:AI51"/>
    <mergeCell ref="AD80:AI80"/>
    <mergeCell ref="AD81:AI81"/>
    <mergeCell ref="AD82:AI82"/>
    <mergeCell ref="AD83:AI83"/>
    <mergeCell ref="H60:AS60"/>
    <mergeCell ref="H64:AS64"/>
    <mergeCell ref="H89:Y89"/>
    <mergeCell ref="H88:AS88"/>
    <mergeCell ref="H85:AS85"/>
    <mergeCell ref="H86:Y86"/>
    <mergeCell ref="Z86:AC86"/>
    <mergeCell ref="AD86:AI86"/>
    <mergeCell ref="AJ86:AN86"/>
    <mergeCell ref="AO86:AS86"/>
    <mergeCell ref="H87:Y87"/>
    <mergeCell ref="Z87:AC87"/>
    <mergeCell ref="AD87:AI87"/>
    <mergeCell ref="AJ87:AN87"/>
    <mergeCell ref="AO87:AS87"/>
    <mergeCell ref="AJ89:AN89"/>
    <mergeCell ref="B40:G40"/>
    <mergeCell ref="B41:G41"/>
    <mergeCell ref="B42:G42"/>
    <mergeCell ref="AO22:AS22"/>
    <mergeCell ref="B21:G21"/>
    <mergeCell ref="H21:Y21"/>
    <mergeCell ref="B34:G34"/>
    <mergeCell ref="H34:Y34"/>
    <mergeCell ref="AO24:AS24"/>
    <mergeCell ref="H32:Y32"/>
    <mergeCell ref="Z32:AC32"/>
    <mergeCell ref="AD32:AI32"/>
    <mergeCell ref="AJ32:AN32"/>
    <mergeCell ref="AO32:AS32"/>
    <mergeCell ref="B33:G33"/>
    <mergeCell ref="AJ30:AN30"/>
    <mergeCell ref="AO30:AS30"/>
    <mergeCell ref="AJ31:AN31"/>
    <mergeCell ref="AO31:AS31"/>
    <mergeCell ref="AJ25:AN25"/>
    <mergeCell ref="AO25:AS25"/>
    <mergeCell ref="AJ27:AN27"/>
    <mergeCell ref="AO27:AS27"/>
    <mergeCell ref="AJ28:AN28"/>
    <mergeCell ref="H35:Y35"/>
    <mergeCell ref="H44:Y44"/>
    <mergeCell ref="H36:Y36"/>
    <mergeCell ref="H33:AS33"/>
    <mergeCell ref="H47:AS47"/>
    <mergeCell ref="B50:G50"/>
    <mergeCell ref="H50:AS50"/>
    <mergeCell ref="B52:G52"/>
    <mergeCell ref="H52:AS52"/>
    <mergeCell ref="H49:Y49"/>
    <mergeCell ref="H48:Y48"/>
    <mergeCell ref="H46:Y46"/>
    <mergeCell ref="AD39:AI39"/>
    <mergeCell ref="AJ49:AN49"/>
    <mergeCell ref="AJ48:AN48"/>
    <mergeCell ref="AJ44:AN44"/>
    <mergeCell ref="AD49:AI49"/>
    <mergeCell ref="AD48:AI48"/>
    <mergeCell ref="B35:G35"/>
    <mergeCell ref="B44:G44"/>
    <mergeCell ref="B36:G36"/>
    <mergeCell ref="B37:G37"/>
    <mergeCell ref="B38:G38"/>
    <mergeCell ref="B39:G39"/>
    <mergeCell ref="H17:AS17"/>
    <mergeCell ref="B17:G17"/>
    <mergeCell ref="B20:G20"/>
    <mergeCell ref="H20:AS20"/>
    <mergeCell ref="B23:G23"/>
    <mergeCell ref="H23:AS23"/>
    <mergeCell ref="B26:G26"/>
    <mergeCell ref="H26:AS26"/>
    <mergeCell ref="B29:G29"/>
    <mergeCell ref="H29:AS29"/>
    <mergeCell ref="B24:G24"/>
    <mergeCell ref="H24:Y24"/>
    <mergeCell ref="Z24:AC24"/>
    <mergeCell ref="B25:G25"/>
    <mergeCell ref="H25:Y25"/>
    <mergeCell ref="Z25:AC25"/>
    <mergeCell ref="B27:G27"/>
    <mergeCell ref="H27:Y27"/>
    <mergeCell ref="Z27:AC27"/>
    <mergeCell ref="B28:G28"/>
    <mergeCell ref="H28:Y28"/>
    <mergeCell ref="Z28:AC28"/>
    <mergeCell ref="AJ21:AN21"/>
    <mergeCell ref="AO21:AS21"/>
  </mergeCells>
  <dataValidations count="17">
    <dataValidation allowBlank="1" showInputMessage="1" showErrorMessage="1" prompt="Entrez des commentaires ou des instructions spéciales dans cette cellule" sqref="O14" xr:uid="{0F68BFFD-6BC4-4A27-A76D-636A52B35E12}"/>
    <dataValidation allowBlank="1" showInputMessage="1" showErrorMessage="1" prompt="Le titre de cette feuille de calcul se trouve dans cette cellule. Entrez la date, le numéro de devis et la référence client dans les cellules G2 à G5." sqref="W1" xr:uid="{6FFC78B5-73FE-42D4-897A-6E9EF1E7B7E4}"/>
    <dataValidation allowBlank="1" showInputMessage="1" showErrorMessage="1" prompt="Entrez la référence client dans cette cellule" sqref="N98 L93" xr:uid="{D3CD8C01-CC6B-4E4D-84BF-D2596391FBF7}"/>
    <dataValidation allowBlank="1" showInputMessage="1" showErrorMessage="1" prompt="Entrez le numéro du devis dans cette cellule" sqref="L92" xr:uid="{D777C57D-09F2-46DD-BE5B-37360FA6D018}"/>
    <dataValidation allowBlank="1" showInputMessage="1" showErrorMessage="1" prompt="Entrez le numéro du devis dans la cellule de droite" sqref="B9 B92 B96" xr:uid="{2446A11D-1907-4836-BF0B-90FB6AE8697E}"/>
    <dataValidation allowBlank="1" showInputMessage="1" showErrorMessage="1" prompt="Entrez la date du devis dans la cellule de droite" sqref="B8 B91 B95" xr:uid="{D4D0AA5B-3A64-4508-90FF-14232A160B24}"/>
    <dataValidation allowBlank="1" showInputMessage="1" showErrorMessage="1" prompt="Entrez la référence client dans la cellule de droite" sqref="B10 B93 B97" xr:uid="{10561709-3637-496C-996E-759477A56C14}"/>
    <dataValidation allowBlank="1" showInputMessage="1" showErrorMessage="1" prompt="Entrer la date du devis dans cette cellule" sqref="L8 L91 L95" xr:uid="{6F6E3006-B982-476B-B10A-6A632B8C32D5}"/>
    <dataValidation allowBlank="1" showInputMessage="1" showErrorMessage="1" prompt="Entrez la date d’expiration du devis dans cette cellule" sqref="AH8" xr:uid="{672AD9D3-DC94-4F6B-8E0A-501C67E77561}"/>
    <dataValidation allowBlank="1" showInputMessage="1" showErrorMessage="1" prompt="Entrez « T » sous ce titre pour les éléments soumis à la TVA de cette colonne" sqref="H16" xr:uid="{06B6C813-1547-44D6-A745-A808BE994027}"/>
    <dataValidation allowBlank="1" showInputMessage="1" showErrorMessage="1" prompt="Entrez la quantité dans cette colonne sous ce titre." sqref="B16" xr:uid="{5A634DF0-BD2B-4C33-970C-CD3F7AA3483C}"/>
    <dataValidation allowBlank="1" showInputMessage="1" showErrorMessage="1" prompt="Entrez le numéro de téléphone et le numéro de télécopie de la société dans cette cellule" sqref="B5:B6 C5:D5" xr:uid="{790330E1-8777-4D82-BADD-7C57D0E82C40}"/>
    <dataValidation allowBlank="1" showInputMessage="1" showErrorMessage="1" prompt="Entrez le code postal et la ville de la société dans cette cellule" sqref="B4:E4 B10 B93 B97" xr:uid="{7605FB68-3766-404F-93DE-6DE2D217C2F5}"/>
    <dataValidation allowBlank="1" showInputMessage="1" showErrorMessage="1" prompt="Entrez l’adresse postale de la société dans cette cellule" sqref="B3 B9 B96 B92" xr:uid="{C234A3AE-1339-4C4E-8737-2534E073094A}"/>
    <dataValidation allowBlank="1" showInputMessage="1" showErrorMessage="1" prompt="Entrez le slogan de la société dans cette cellule et l’adresse de la société dans les cellules ci-dessous, de la cellule B4 à la cellule B6" sqref="B2 B8 B91 B95" xr:uid="{01BC4786-8EDA-4338-B82A-87C6299104D2}"/>
    <dataValidation allowBlank="1" showInputMessage="1" showErrorMessage="1" prompt="Entrez le numéro de téléphone du client dans cette cellule." sqref="B14" xr:uid="{A2CD0B58-1F8C-4B35-AAD9-EA060772E0F4}"/>
    <dataValidation allowBlank="1" showInputMessage="1" showErrorMessage="1" prompt="Ajoutez le nom, le numéro de téléphone et l’adresse e-mail du contact de la société dans cette cellule" sqref="B101 B107:J107" xr:uid="{EC6E5329-D412-43D9-9019-105518205B7A}"/>
  </dataValidations>
  <hyperlinks>
    <hyperlink ref="B6" r:id="rId1" xr:uid="{C844876D-10B7-46B1-BC56-AACD4F44F387}"/>
  </hyperlinks>
  <pageMargins left="0.31496062992125984" right="0.31496062992125984" top="0.35433070866141736" bottom="0.35433070866141736" header="0.31496062992125984" footer="0.31496062992125984"/>
  <pageSetup paperSize="9" scale="80" fitToHeight="0" orientation="portrait" r:id="rId2"/>
  <rowBreaks count="3" manualBreakCount="3">
    <brk id="32" min="1" max="44" man="1"/>
    <brk id="59" min="1" max="44" man="1"/>
    <brk id="87" min="1" max="4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BC2023</vt:lpstr>
      <vt:lpstr>'BC2023'!Impression_des_titres</vt:lpstr>
      <vt:lpstr>'BC2023'!Zone_d_impression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SCHWARTZ</dc:creator>
  <cp:lastModifiedBy>SCHWARTZ Nicolas ( FD 68 Haut-Rhin )</cp:lastModifiedBy>
  <cp:lastPrinted>2023-09-20T12:24:37Z</cp:lastPrinted>
  <dcterms:created xsi:type="dcterms:W3CDTF">2023-06-26T20:44:12Z</dcterms:created>
  <dcterms:modified xsi:type="dcterms:W3CDTF">2023-09-21T21:09:44Z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a95e15-f021-4cd3-ac15-bca03bba052b_Enabled">
    <vt:lpwstr>true</vt:lpwstr>
  </property>
  <property fmtid="{D5CDD505-2E9C-101B-9397-08002B2CF9AE}" pid="3" name="MSIP_Label_f1a95e15-f021-4cd3-ac15-bca03bba052b_SetDate">
    <vt:lpwstr>2023-06-26T20:57:38Z</vt:lpwstr>
  </property>
  <property fmtid="{D5CDD505-2E9C-101B-9397-08002B2CF9AE}" pid="4" name="MSIP_Label_f1a95e15-f021-4cd3-ac15-bca03bba052b_Method">
    <vt:lpwstr>Standard</vt:lpwstr>
  </property>
  <property fmtid="{D5CDD505-2E9C-101B-9397-08002B2CF9AE}" pid="5" name="MSIP_Label_f1a95e15-f021-4cd3-ac15-bca03bba052b_Name">
    <vt:lpwstr>f1a95e15-f021-4cd3-ac15-bca03bba052b</vt:lpwstr>
  </property>
  <property fmtid="{D5CDD505-2E9C-101B-9397-08002B2CF9AE}" pid="6" name="MSIP_Label_f1a95e15-f021-4cd3-ac15-bca03bba052b_SiteId">
    <vt:lpwstr>92410b1b-4b46-4710-b23c-c3a3814046a4</vt:lpwstr>
  </property>
  <property fmtid="{D5CDD505-2E9C-101B-9397-08002B2CF9AE}" pid="7" name="MSIP_Label_f1a95e15-f021-4cd3-ac15-bca03bba052b_ActionId">
    <vt:lpwstr>31a44459-2e1f-49e4-914d-c5e0f5cd8329</vt:lpwstr>
  </property>
  <property fmtid="{D5CDD505-2E9C-101B-9397-08002B2CF9AE}" pid="8" name="MSIP_Label_f1a95e15-f021-4cd3-ac15-bca03bba052b_ContentBits">
    <vt:lpwstr>0</vt:lpwstr>
  </property>
</Properties>
</file>